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D - LGBA\Municipalities\03. Allocations\2022-23\EC\"/>
    </mc:Choice>
  </mc:AlternateContent>
  <bookViews>
    <workbookView xWindow="0" yWindow="0" windowWidth="9580" windowHeight="6530"/>
  </bookViews>
  <sheets>
    <sheet name="Summary" sheetId="1" r:id="rId1"/>
    <sheet name="BUF" sheetId="2" r:id="rId2"/>
    <sheet name="DC10" sheetId="3" r:id="rId3"/>
    <sheet name="DC12" sheetId="4" r:id="rId4"/>
    <sheet name="DC13" sheetId="5" r:id="rId5"/>
    <sheet name="DC14" sheetId="6" r:id="rId6"/>
    <sheet name="DC15" sheetId="7" r:id="rId7"/>
    <sheet name="DC44" sheetId="8" r:id="rId8"/>
    <sheet name="EC101" sheetId="9" r:id="rId9"/>
    <sheet name="EC102" sheetId="10" r:id="rId10"/>
    <sheet name="EC104" sheetId="11" r:id="rId11"/>
    <sheet name="EC105" sheetId="12" r:id="rId12"/>
    <sheet name="EC106" sheetId="13" r:id="rId13"/>
    <sheet name="EC108" sheetId="14" r:id="rId14"/>
    <sheet name="EC109" sheetId="15" r:id="rId15"/>
    <sheet name="EC121" sheetId="16" r:id="rId16"/>
    <sheet name="EC122" sheetId="17" r:id="rId17"/>
    <sheet name="EC123" sheetId="18" r:id="rId18"/>
    <sheet name="EC124" sheetId="19" r:id="rId19"/>
    <sheet name="EC126" sheetId="20" r:id="rId20"/>
    <sheet name="EC129" sheetId="21" r:id="rId21"/>
    <sheet name="EC131" sheetId="22" r:id="rId22"/>
    <sheet name="EC135" sheetId="23" r:id="rId23"/>
    <sheet name="EC136" sheetId="24" r:id="rId24"/>
    <sheet name="EC137" sheetId="25" r:id="rId25"/>
    <sheet name="EC138" sheetId="26" r:id="rId26"/>
    <sheet name="EC139" sheetId="27" r:id="rId27"/>
    <sheet name="EC141" sheetId="28" r:id="rId28"/>
    <sheet name="EC142" sheetId="29" r:id="rId29"/>
    <sheet name="EC145" sheetId="30" r:id="rId30"/>
    <sheet name="EC153" sheetId="31" r:id="rId31"/>
    <sheet name="EC154" sheetId="32" r:id="rId32"/>
    <sheet name="EC155" sheetId="33" r:id="rId33"/>
    <sheet name="EC156" sheetId="34" r:id="rId34"/>
    <sheet name="EC157" sheetId="35" r:id="rId35"/>
    <sheet name="EC441" sheetId="36" r:id="rId36"/>
    <sheet name="EC442" sheetId="37" r:id="rId37"/>
    <sheet name="EC443" sheetId="38" r:id="rId38"/>
    <sheet name="EC444" sheetId="39" r:id="rId39"/>
    <sheet name="NMA" sheetId="40" r:id="rId40"/>
  </sheets>
  <definedNames>
    <definedName name="_xlnm.Print_Area" localSheetId="1">BUF!$A$1:$H$180</definedName>
    <definedName name="_xlnm.Print_Area" localSheetId="2">'DC10'!$A$1:$H$180</definedName>
    <definedName name="_xlnm.Print_Area" localSheetId="3">'DC12'!$A$1:$H$180</definedName>
    <definedName name="_xlnm.Print_Area" localSheetId="4">'DC13'!$A$1:$H$180</definedName>
    <definedName name="_xlnm.Print_Area" localSheetId="5">'DC14'!$A$1:$H$180</definedName>
    <definedName name="_xlnm.Print_Area" localSheetId="6">'DC15'!$A$1:$H$180</definedName>
    <definedName name="_xlnm.Print_Area" localSheetId="7">'DC44'!$A$1:$H$180</definedName>
    <definedName name="_xlnm.Print_Area" localSheetId="8">'EC101'!$A$1:$H$180</definedName>
    <definedName name="_xlnm.Print_Area" localSheetId="9">'EC102'!$A$1:$H$180</definedName>
    <definedName name="_xlnm.Print_Area" localSheetId="10">'EC104'!$A$1:$H$180</definedName>
    <definedName name="_xlnm.Print_Area" localSheetId="11">'EC105'!$A$1:$H$180</definedName>
    <definedName name="_xlnm.Print_Area" localSheetId="12">'EC106'!$A$1:$H$180</definedName>
    <definedName name="_xlnm.Print_Area" localSheetId="13">'EC108'!$A$1:$H$180</definedName>
    <definedName name="_xlnm.Print_Area" localSheetId="14">'EC109'!$A$1:$H$180</definedName>
    <definedName name="_xlnm.Print_Area" localSheetId="15">'EC121'!$A$1:$H$180</definedName>
    <definedName name="_xlnm.Print_Area" localSheetId="16">'EC122'!$A$1:$H$180</definedName>
    <definedName name="_xlnm.Print_Area" localSheetId="17">'EC123'!$A$1:$H$180</definedName>
    <definedName name="_xlnm.Print_Area" localSheetId="18">'EC124'!$A$1:$H$180</definedName>
    <definedName name="_xlnm.Print_Area" localSheetId="19">'EC126'!$A$1:$H$180</definedName>
    <definedName name="_xlnm.Print_Area" localSheetId="20">'EC129'!$A$1:$H$180</definedName>
    <definedName name="_xlnm.Print_Area" localSheetId="21">'EC131'!$A$1:$H$180</definedName>
    <definedName name="_xlnm.Print_Area" localSheetId="22">'EC135'!$A$1:$H$180</definedName>
    <definedName name="_xlnm.Print_Area" localSheetId="23">'EC136'!$A$1:$H$180</definedName>
    <definedName name="_xlnm.Print_Area" localSheetId="24">'EC137'!$A$1:$H$180</definedName>
    <definedName name="_xlnm.Print_Area" localSheetId="25">'EC138'!$A$1:$H$180</definedName>
    <definedName name="_xlnm.Print_Area" localSheetId="26">'EC139'!$A$1:$H$180</definedName>
    <definedName name="_xlnm.Print_Area" localSheetId="27">'EC141'!$A$1:$H$180</definedName>
    <definedName name="_xlnm.Print_Area" localSheetId="28">'EC142'!$A$1:$H$180</definedName>
    <definedName name="_xlnm.Print_Area" localSheetId="29">'EC145'!$A$1:$H$180</definedName>
    <definedName name="_xlnm.Print_Area" localSheetId="30">'EC153'!$A$1:$H$180</definedName>
    <definedName name="_xlnm.Print_Area" localSheetId="31">'EC154'!$A$1:$H$180</definedName>
    <definedName name="_xlnm.Print_Area" localSheetId="32">'EC155'!$A$1:$H$180</definedName>
    <definedName name="_xlnm.Print_Area" localSheetId="33">'EC156'!$A$1:$H$180</definedName>
    <definedName name="_xlnm.Print_Area" localSheetId="34">'EC157'!$A$1:$H$180</definedName>
    <definedName name="_xlnm.Print_Area" localSheetId="35">'EC441'!$A$1:$H$180</definedName>
    <definedName name="_xlnm.Print_Area" localSheetId="36">'EC442'!$A$1:$H$180</definedName>
    <definedName name="_xlnm.Print_Area" localSheetId="37">'EC443'!$A$1:$H$180</definedName>
    <definedName name="_xlnm.Print_Area" localSheetId="38">'EC444'!$A$1:$H$180</definedName>
    <definedName name="_xlnm.Print_Area" localSheetId="39">NMA!$A$1:$H$180</definedName>
    <definedName name="_xlnm.Print_Area" localSheetId="0">Summary!$A$1:$H$180</definedName>
  </definedNames>
  <calcPr calcId="162913"/>
</workbook>
</file>

<file path=xl/calcChain.xml><?xml version="1.0" encoding="utf-8"?>
<calcChain xmlns="http://schemas.openxmlformats.org/spreadsheetml/2006/main">
  <c r="F6" i="1" l="1"/>
  <c r="H60" i="1" l="1"/>
  <c r="G60" i="1"/>
  <c r="F60" i="1"/>
  <c r="H55" i="1"/>
  <c r="G55" i="1"/>
  <c r="F55" i="1"/>
  <c r="H54" i="1"/>
  <c r="G54" i="1"/>
  <c r="F54" i="1"/>
  <c r="H48" i="1"/>
  <c r="G48" i="1"/>
  <c r="F48" i="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29"/>
  <c r="G113" i="29"/>
  <c r="F113" i="29"/>
  <c r="H107" i="29"/>
  <c r="G107" i="29"/>
  <c r="F107" i="29"/>
  <c r="H101" i="29"/>
  <c r="G101" i="29"/>
  <c r="F101" i="29"/>
  <c r="H95" i="29"/>
  <c r="G95" i="29"/>
  <c r="F95" i="29"/>
  <c r="H89" i="29"/>
  <c r="G89" i="29"/>
  <c r="F89" i="29"/>
  <c r="H83" i="29"/>
  <c r="G83" i="29"/>
  <c r="F83" i="29"/>
  <c r="H77" i="29"/>
  <c r="G77" i="29"/>
  <c r="F77" i="29"/>
  <c r="H71" i="29"/>
  <c r="G71" i="29"/>
  <c r="F71" i="29"/>
  <c r="H65" i="29"/>
  <c r="G65" i="29"/>
  <c r="F65" i="29"/>
  <c r="H59" i="29"/>
  <c r="H45" i="29" s="1"/>
  <c r="H118" i="29" s="1"/>
  <c r="G59" i="29"/>
  <c r="F59" i="29"/>
  <c r="H53" i="29"/>
  <c r="G53" i="29"/>
  <c r="F53" i="29"/>
  <c r="H47" i="29"/>
  <c r="G47" i="29"/>
  <c r="F47" i="29"/>
  <c r="H113" i="30"/>
  <c r="G113" i="30"/>
  <c r="F113" i="30"/>
  <c r="H107" i="30"/>
  <c r="G107" i="30"/>
  <c r="F107" i="30"/>
  <c r="H101" i="30"/>
  <c r="G101" i="30"/>
  <c r="F101" i="30"/>
  <c r="H95" i="30"/>
  <c r="G95" i="30"/>
  <c r="F95" i="30"/>
  <c r="H89" i="30"/>
  <c r="G89" i="30"/>
  <c r="F89" i="30"/>
  <c r="H83" i="30"/>
  <c r="G83" i="30"/>
  <c r="F83" i="30"/>
  <c r="H77" i="30"/>
  <c r="G77" i="30"/>
  <c r="F77" i="30"/>
  <c r="H71" i="30"/>
  <c r="G71" i="30"/>
  <c r="F71" i="30"/>
  <c r="H65" i="30"/>
  <c r="G65" i="30"/>
  <c r="F65" i="30"/>
  <c r="H59" i="30"/>
  <c r="G59" i="30"/>
  <c r="F59" i="30"/>
  <c r="H53" i="30"/>
  <c r="G53" i="30"/>
  <c r="F53" i="30"/>
  <c r="H47" i="30"/>
  <c r="G47" i="30"/>
  <c r="F47" i="30"/>
  <c r="H113" i="31"/>
  <c r="G113" i="31"/>
  <c r="F113" i="31"/>
  <c r="H107" i="31"/>
  <c r="G107" i="31"/>
  <c r="F107" i="31"/>
  <c r="H101" i="31"/>
  <c r="G101" i="31"/>
  <c r="F101" i="31"/>
  <c r="H95" i="31"/>
  <c r="G95" i="31"/>
  <c r="F95" i="31"/>
  <c r="H89" i="31"/>
  <c r="G89" i="31"/>
  <c r="F89" i="31"/>
  <c r="H83" i="31"/>
  <c r="G83" i="31"/>
  <c r="F83" i="31"/>
  <c r="H77" i="31"/>
  <c r="G77" i="31"/>
  <c r="F77" i="31"/>
  <c r="H71" i="31"/>
  <c r="G71" i="31"/>
  <c r="F71" i="31"/>
  <c r="H65" i="31"/>
  <c r="G65" i="31"/>
  <c r="F65" i="31"/>
  <c r="H59" i="31"/>
  <c r="G59" i="31"/>
  <c r="F59" i="31"/>
  <c r="H53" i="31"/>
  <c r="G53" i="31"/>
  <c r="F53" i="31"/>
  <c r="H47" i="31"/>
  <c r="G47" i="31"/>
  <c r="F47" i="31"/>
  <c r="H113" i="32"/>
  <c r="G113" i="32"/>
  <c r="F113" i="32"/>
  <c r="H107" i="32"/>
  <c r="G107" i="32"/>
  <c r="F107" i="32"/>
  <c r="H101" i="32"/>
  <c r="G101" i="32"/>
  <c r="F101" i="32"/>
  <c r="H95" i="32"/>
  <c r="G95" i="32"/>
  <c r="F95" i="32"/>
  <c r="H89" i="32"/>
  <c r="G89" i="32"/>
  <c r="F89" i="32"/>
  <c r="H83" i="32"/>
  <c r="G83" i="32"/>
  <c r="F83" i="32"/>
  <c r="H77" i="32"/>
  <c r="G77" i="32"/>
  <c r="F77" i="32"/>
  <c r="H71" i="32"/>
  <c r="G71" i="32"/>
  <c r="F71" i="32"/>
  <c r="H65" i="32"/>
  <c r="G65" i="32"/>
  <c r="F65" i="32"/>
  <c r="H59" i="32"/>
  <c r="G59" i="32"/>
  <c r="F59" i="32"/>
  <c r="H53" i="32"/>
  <c r="H45" i="32" s="1"/>
  <c r="H118" i="32" s="1"/>
  <c r="G53" i="32"/>
  <c r="F53" i="32"/>
  <c r="H47" i="32"/>
  <c r="G47" i="32"/>
  <c r="F47" i="32"/>
  <c r="H113" i="33"/>
  <c r="G113" i="33"/>
  <c r="F113" i="33"/>
  <c r="H107" i="33"/>
  <c r="G107" i="33"/>
  <c r="F107" i="33"/>
  <c r="H101" i="33"/>
  <c r="G101" i="33"/>
  <c r="F101" i="33"/>
  <c r="H95" i="33"/>
  <c r="G95" i="33"/>
  <c r="F95" i="33"/>
  <c r="H89" i="33"/>
  <c r="G89" i="33"/>
  <c r="F89" i="33"/>
  <c r="H83" i="33"/>
  <c r="G83" i="33"/>
  <c r="F83" i="33"/>
  <c r="H77" i="33"/>
  <c r="G77" i="33"/>
  <c r="F77" i="33"/>
  <c r="H71" i="33"/>
  <c r="G71" i="33"/>
  <c r="F71" i="33"/>
  <c r="H65" i="33"/>
  <c r="G65" i="33"/>
  <c r="F65" i="33"/>
  <c r="H59" i="33"/>
  <c r="G59" i="33"/>
  <c r="F59" i="33"/>
  <c r="H53" i="33"/>
  <c r="G53" i="33"/>
  <c r="F53" i="33"/>
  <c r="H47" i="33"/>
  <c r="G47" i="33"/>
  <c r="F47" i="33"/>
  <c r="H113" i="34"/>
  <c r="G113" i="34"/>
  <c r="F113" i="34"/>
  <c r="H107" i="34"/>
  <c r="G107" i="34"/>
  <c r="F107" i="34"/>
  <c r="H101" i="34"/>
  <c r="G101" i="34"/>
  <c r="F101" i="34"/>
  <c r="H95" i="34"/>
  <c r="G95" i="34"/>
  <c r="F95" i="34"/>
  <c r="H89" i="34"/>
  <c r="G89" i="34"/>
  <c r="F89" i="34"/>
  <c r="H83" i="34"/>
  <c r="G83" i="34"/>
  <c r="F83" i="34"/>
  <c r="H77" i="34"/>
  <c r="G77" i="34"/>
  <c r="F77" i="34"/>
  <c r="H71" i="34"/>
  <c r="G71" i="34"/>
  <c r="F71" i="34"/>
  <c r="H65" i="34"/>
  <c r="G65" i="34"/>
  <c r="F65" i="34"/>
  <c r="H59" i="34"/>
  <c r="G59" i="34"/>
  <c r="F59" i="34"/>
  <c r="H53" i="34"/>
  <c r="G53" i="34"/>
  <c r="F53" i="34"/>
  <c r="H47" i="34"/>
  <c r="G47" i="34"/>
  <c r="F47" i="34"/>
  <c r="H113" i="35"/>
  <c r="G113" i="35"/>
  <c r="F113" i="35"/>
  <c r="H107" i="35"/>
  <c r="G107" i="35"/>
  <c r="F107" i="35"/>
  <c r="H101" i="35"/>
  <c r="G101" i="35"/>
  <c r="F101" i="35"/>
  <c r="H95" i="35"/>
  <c r="G95" i="35"/>
  <c r="F95" i="35"/>
  <c r="H89" i="35"/>
  <c r="G89" i="35"/>
  <c r="F89" i="35"/>
  <c r="H83" i="35"/>
  <c r="G83" i="35"/>
  <c r="F83" i="35"/>
  <c r="H77" i="35"/>
  <c r="G77" i="35"/>
  <c r="F77" i="35"/>
  <c r="H71" i="35"/>
  <c r="G71" i="35"/>
  <c r="F71" i="35"/>
  <c r="H65" i="35"/>
  <c r="G65" i="35"/>
  <c r="F65" i="35"/>
  <c r="H59" i="35"/>
  <c r="G59" i="35"/>
  <c r="F59" i="35"/>
  <c r="H53" i="35"/>
  <c r="G53" i="35"/>
  <c r="F53" i="35"/>
  <c r="H47" i="35"/>
  <c r="G47" i="35"/>
  <c r="F47" i="35"/>
  <c r="H113" i="36"/>
  <c r="G113" i="36"/>
  <c r="F113" i="36"/>
  <c r="H107" i="36"/>
  <c r="G107" i="36"/>
  <c r="F107" i="36"/>
  <c r="H101" i="36"/>
  <c r="G101" i="36"/>
  <c r="F101" i="36"/>
  <c r="H95" i="36"/>
  <c r="G95" i="36"/>
  <c r="F95" i="36"/>
  <c r="H89" i="36"/>
  <c r="G89" i="36"/>
  <c r="F89" i="36"/>
  <c r="H83" i="36"/>
  <c r="G83" i="36"/>
  <c r="F83" i="36"/>
  <c r="H77" i="36"/>
  <c r="G77" i="36"/>
  <c r="F77" i="36"/>
  <c r="H71" i="36"/>
  <c r="G71" i="36"/>
  <c r="F71" i="36"/>
  <c r="H65" i="36"/>
  <c r="G65" i="36"/>
  <c r="F65" i="36"/>
  <c r="H59" i="36"/>
  <c r="G59" i="36"/>
  <c r="F59" i="36"/>
  <c r="H53" i="36"/>
  <c r="G53" i="36"/>
  <c r="F53" i="36"/>
  <c r="H47" i="36"/>
  <c r="G47" i="36"/>
  <c r="F47" i="36"/>
  <c r="H113" i="37"/>
  <c r="G113" i="37"/>
  <c r="F113" i="37"/>
  <c r="H107" i="37"/>
  <c r="G107" i="37"/>
  <c r="F107" i="37"/>
  <c r="H101" i="37"/>
  <c r="G101" i="37"/>
  <c r="F101" i="37"/>
  <c r="H95" i="37"/>
  <c r="G95" i="37"/>
  <c r="F95" i="37"/>
  <c r="H89" i="37"/>
  <c r="G89" i="37"/>
  <c r="F89" i="37"/>
  <c r="H83" i="37"/>
  <c r="G83" i="37"/>
  <c r="F83" i="37"/>
  <c r="H77" i="37"/>
  <c r="H45" i="37" s="1"/>
  <c r="H118" i="37" s="1"/>
  <c r="G77" i="37"/>
  <c r="F77" i="37"/>
  <c r="H71" i="37"/>
  <c r="G71" i="37"/>
  <c r="F71" i="37"/>
  <c r="H65" i="37"/>
  <c r="G65" i="37"/>
  <c r="F65" i="37"/>
  <c r="H59" i="37"/>
  <c r="G59" i="37"/>
  <c r="F59" i="37"/>
  <c r="H53" i="37"/>
  <c r="G53" i="37"/>
  <c r="F53" i="37"/>
  <c r="H47" i="37"/>
  <c r="G47" i="37"/>
  <c r="F47" i="37"/>
  <c r="H113" i="38"/>
  <c r="G113" i="38"/>
  <c r="F113" i="38"/>
  <c r="H107" i="38"/>
  <c r="G107" i="38"/>
  <c r="F107" i="38"/>
  <c r="H101" i="38"/>
  <c r="G101" i="38"/>
  <c r="F101" i="38"/>
  <c r="H95" i="38"/>
  <c r="G95" i="38"/>
  <c r="F95" i="38"/>
  <c r="H89" i="38"/>
  <c r="G89" i="38"/>
  <c r="F89" i="38"/>
  <c r="H83" i="38"/>
  <c r="G83" i="38"/>
  <c r="F83" i="38"/>
  <c r="H77" i="38"/>
  <c r="G77" i="38"/>
  <c r="F77" i="38"/>
  <c r="H71" i="38"/>
  <c r="G71" i="38"/>
  <c r="F71" i="38"/>
  <c r="H65" i="38"/>
  <c r="G65" i="38"/>
  <c r="F65" i="38"/>
  <c r="H59" i="38"/>
  <c r="G59" i="38"/>
  <c r="F59" i="38"/>
  <c r="H53" i="38"/>
  <c r="G53" i="38"/>
  <c r="F53" i="38"/>
  <c r="H47" i="38"/>
  <c r="G47" i="38"/>
  <c r="F47" i="38"/>
  <c r="H113" i="39"/>
  <c r="G113" i="39"/>
  <c r="F113" i="39"/>
  <c r="H107" i="39"/>
  <c r="G107" i="39"/>
  <c r="F107" i="39"/>
  <c r="H101" i="39"/>
  <c r="G101" i="39"/>
  <c r="F101" i="39"/>
  <c r="H95" i="39"/>
  <c r="G95" i="39"/>
  <c r="F95" i="39"/>
  <c r="H89" i="39"/>
  <c r="G89" i="39"/>
  <c r="F89" i="39"/>
  <c r="H83" i="39"/>
  <c r="G83" i="39"/>
  <c r="F83" i="39"/>
  <c r="H77" i="39"/>
  <c r="G77" i="39"/>
  <c r="F77" i="39"/>
  <c r="H71" i="39"/>
  <c r="G71" i="39"/>
  <c r="F71" i="39"/>
  <c r="H65" i="39"/>
  <c r="G65" i="39"/>
  <c r="F65" i="39"/>
  <c r="H59" i="39"/>
  <c r="G59" i="39"/>
  <c r="F59" i="39"/>
  <c r="H53" i="39"/>
  <c r="G53" i="39"/>
  <c r="F53" i="39"/>
  <c r="H47" i="39"/>
  <c r="G47" i="39"/>
  <c r="F47" i="39"/>
  <c r="H113" i="40"/>
  <c r="G113" i="40"/>
  <c r="F113" i="40"/>
  <c r="H107" i="40"/>
  <c r="G107" i="40"/>
  <c r="F107" i="40"/>
  <c r="H101" i="40"/>
  <c r="G101" i="40"/>
  <c r="F101" i="40"/>
  <c r="H95" i="40"/>
  <c r="G95" i="40"/>
  <c r="F95" i="40"/>
  <c r="H89" i="40"/>
  <c r="G89" i="40"/>
  <c r="F89" i="40"/>
  <c r="H83" i="40"/>
  <c r="G83" i="40"/>
  <c r="F83" i="40"/>
  <c r="H77" i="40"/>
  <c r="G77" i="40"/>
  <c r="F77" i="40"/>
  <c r="H71" i="40"/>
  <c r="G71" i="40"/>
  <c r="F71" i="40"/>
  <c r="H65" i="40"/>
  <c r="G65" i="40"/>
  <c r="F65" i="40"/>
  <c r="H59" i="40"/>
  <c r="G59" i="40"/>
  <c r="F59" i="40"/>
  <c r="H53" i="40"/>
  <c r="G53" i="40"/>
  <c r="F53" i="40"/>
  <c r="H47" i="40"/>
  <c r="G47" i="40"/>
  <c r="F47" i="40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29"/>
  <c r="G39" i="29"/>
  <c r="F39" i="29"/>
  <c r="H39" i="30"/>
  <c r="G39" i="30"/>
  <c r="F39" i="30"/>
  <c r="H39" i="31"/>
  <c r="G39" i="31"/>
  <c r="F39" i="31"/>
  <c r="H39" i="32"/>
  <c r="G39" i="32"/>
  <c r="F39" i="32"/>
  <c r="H39" i="33"/>
  <c r="G39" i="33"/>
  <c r="F39" i="33"/>
  <c r="H39" i="34"/>
  <c r="G39" i="34"/>
  <c r="F39" i="34"/>
  <c r="H39" i="35"/>
  <c r="G39" i="35"/>
  <c r="F39" i="35"/>
  <c r="H39" i="36"/>
  <c r="G39" i="36"/>
  <c r="F39" i="36"/>
  <c r="H39" i="37"/>
  <c r="G39" i="37"/>
  <c r="F39" i="37"/>
  <c r="H39" i="38"/>
  <c r="G39" i="38"/>
  <c r="F39" i="38"/>
  <c r="H39" i="39"/>
  <c r="G39" i="39"/>
  <c r="F39" i="39"/>
  <c r="H39" i="40"/>
  <c r="G39" i="40"/>
  <c r="F39" i="40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29"/>
  <c r="H41" i="29" s="1"/>
  <c r="G32" i="29"/>
  <c r="G41" i="29" s="1"/>
  <c r="F32" i="29"/>
  <c r="F41" i="29" s="1"/>
  <c r="H32" i="30"/>
  <c r="H41" i="30" s="1"/>
  <c r="G32" i="30"/>
  <c r="G41" i="30" s="1"/>
  <c r="F32" i="30"/>
  <c r="F41" i="30" s="1"/>
  <c r="H32" i="31"/>
  <c r="H41" i="31" s="1"/>
  <c r="G32" i="31"/>
  <c r="G41" i="31" s="1"/>
  <c r="F32" i="31"/>
  <c r="F41" i="31" s="1"/>
  <c r="H32" i="32"/>
  <c r="H41" i="32" s="1"/>
  <c r="G32" i="32"/>
  <c r="G41" i="32" s="1"/>
  <c r="F32" i="32"/>
  <c r="F41" i="32" s="1"/>
  <c r="H32" i="33"/>
  <c r="H41" i="33" s="1"/>
  <c r="G32" i="33"/>
  <c r="G41" i="33" s="1"/>
  <c r="F32" i="33"/>
  <c r="F41" i="33" s="1"/>
  <c r="H32" i="34"/>
  <c r="H41" i="34" s="1"/>
  <c r="G32" i="34"/>
  <c r="G41" i="34" s="1"/>
  <c r="F32" i="34"/>
  <c r="F41" i="34" s="1"/>
  <c r="H32" i="35"/>
  <c r="H41" i="35" s="1"/>
  <c r="G32" i="35"/>
  <c r="G41" i="35" s="1"/>
  <c r="F32" i="35"/>
  <c r="F41" i="35" s="1"/>
  <c r="H32" i="36"/>
  <c r="H41" i="36" s="1"/>
  <c r="G32" i="36"/>
  <c r="G41" i="36" s="1"/>
  <c r="F32" i="36"/>
  <c r="F41" i="36" s="1"/>
  <c r="H32" i="37"/>
  <c r="H41" i="37" s="1"/>
  <c r="G32" i="37"/>
  <c r="G41" i="37" s="1"/>
  <c r="F32" i="37"/>
  <c r="F41" i="37" s="1"/>
  <c r="H32" i="38"/>
  <c r="H41" i="38" s="1"/>
  <c r="G32" i="38"/>
  <c r="G41" i="38" s="1"/>
  <c r="F32" i="38"/>
  <c r="F41" i="38" s="1"/>
  <c r="H32" i="39"/>
  <c r="H41" i="39" s="1"/>
  <c r="G32" i="39"/>
  <c r="G41" i="39" s="1"/>
  <c r="F32" i="39"/>
  <c r="F41" i="39" s="1"/>
  <c r="H32" i="40"/>
  <c r="H41" i="40" s="1"/>
  <c r="G32" i="40"/>
  <c r="G41" i="40" s="1"/>
  <c r="F32" i="40"/>
  <c r="F41" i="40" s="1"/>
  <c r="H32" i="1"/>
  <c r="H41" i="1" s="1"/>
  <c r="G32" i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29"/>
  <c r="G20" i="29"/>
  <c r="F20" i="29"/>
  <c r="H20" i="30"/>
  <c r="G20" i="30"/>
  <c r="F20" i="30"/>
  <c r="H20" i="31"/>
  <c r="G20" i="31"/>
  <c r="F20" i="31"/>
  <c r="H20" i="32"/>
  <c r="G20" i="32"/>
  <c r="F20" i="32"/>
  <c r="H20" i="33"/>
  <c r="G20" i="33"/>
  <c r="F20" i="33"/>
  <c r="H20" i="34"/>
  <c r="G20" i="34"/>
  <c r="F20" i="34"/>
  <c r="H20" i="35"/>
  <c r="G20" i="35"/>
  <c r="F20" i="35"/>
  <c r="H20" i="36"/>
  <c r="G20" i="36"/>
  <c r="F20" i="36"/>
  <c r="H20" i="37"/>
  <c r="G20" i="37"/>
  <c r="F20" i="37"/>
  <c r="H20" i="38"/>
  <c r="G20" i="38"/>
  <c r="F20" i="38"/>
  <c r="H20" i="39"/>
  <c r="G20" i="39"/>
  <c r="F20" i="39"/>
  <c r="H20" i="40"/>
  <c r="G20" i="40"/>
  <c r="F20" i="40"/>
  <c r="H20" i="1"/>
  <c r="G20" i="1"/>
  <c r="F20" i="1"/>
  <c r="H7" i="2"/>
  <c r="H30" i="2" s="1"/>
  <c r="G7" i="2"/>
  <c r="G30" i="2" s="1"/>
  <c r="G42" i="2" s="1"/>
  <c r="F7" i="2"/>
  <c r="F30" i="2" s="1"/>
  <c r="F42" i="2" s="1"/>
  <c r="H7" i="3"/>
  <c r="H30" i="3" s="1"/>
  <c r="H42" i="3" s="1"/>
  <c r="G7" i="3"/>
  <c r="G30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H30" i="5" s="1"/>
  <c r="H42" i="5" s="1"/>
  <c r="G7" i="5"/>
  <c r="G30" i="5" s="1"/>
  <c r="F7" i="5"/>
  <c r="F30" i="5" s="1"/>
  <c r="H7" i="6"/>
  <c r="H30" i="6" s="1"/>
  <c r="G7" i="6"/>
  <c r="G30" i="6" s="1"/>
  <c r="G42" i="6" s="1"/>
  <c r="F7" i="6"/>
  <c r="F30" i="6" s="1"/>
  <c r="F42" i="6" s="1"/>
  <c r="H7" i="7"/>
  <c r="H30" i="7" s="1"/>
  <c r="H42" i="7" s="1"/>
  <c r="G7" i="7"/>
  <c r="G30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H42" i="9" s="1"/>
  <c r="G7" i="9"/>
  <c r="G30" i="9" s="1"/>
  <c r="F7" i="9"/>
  <c r="F30" i="9" s="1"/>
  <c r="H7" i="10"/>
  <c r="H30" i="10" s="1"/>
  <c r="G7" i="10"/>
  <c r="G30" i="10" s="1"/>
  <c r="G42" i="10" s="1"/>
  <c r="F7" i="10"/>
  <c r="F30" i="10" s="1"/>
  <c r="F42" i="10" s="1"/>
  <c r="H7" i="11"/>
  <c r="H30" i="11" s="1"/>
  <c r="H42" i="11" s="1"/>
  <c r="G7" i="11"/>
  <c r="G30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G7" i="13"/>
  <c r="G30" i="13" s="1"/>
  <c r="F7" i="13"/>
  <c r="F30" i="13" s="1"/>
  <c r="H7" i="14"/>
  <c r="H30" i="14" s="1"/>
  <c r="G7" i="14"/>
  <c r="G30" i="14" s="1"/>
  <c r="F7" i="14"/>
  <c r="F30" i="14" s="1"/>
  <c r="H7" i="15"/>
  <c r="H30" i="15" s="1"/>
  <c r="G7" i="15"/>
  <c r="G30" i="15" s="1"/>
  <c r="F7" i="15"/>
  <c r="F30" i="15" s="1"/>
  <c r="F42" i="15" s="1"/>
  <c r="H7" i="16"/>
  <c r="H30" i="16" s="1"/>
  <c r="H42" i="16" s="1"/>
  <c r="G7" i="16"/>
  <c r="G30" i="16" s="1"/>
  <c r="F7" i="16"/>
  <c r="F30" i="16" s="1"/>
  <c r="H7" i="17"/>
  <c r="H30" i="17" s="1"/>
  <c r="G7" i="17"/>
  <c r="G30" i="17" s="1"/>
  <c r="F7" i="17"/>
  <c r="F30" i="17" s="1"/>
  <c r="F42" i="17" s="1"/>
  <c r="H7" i="18"/>
  <c r="H30" i="18" s="1"/>
  <c r="H42" i="18" s="1"/>
  <c r="G7" i="18"/>
  <c r="G30" i="18" s="1"/>
  <c r="F7" i="18"/>
  <c r="F30" i="18" s="1"/>
  <c r="H7" i="19"/>
  <c r="H30" i="19" s="1"/>
  <c r="G7" i="19"/>
  <c r="G30" i="19" s="1"/>
  <c r="F7" i="19"/>
  <c r="F30" i="19" s="1"/>
  <c r="F42" i="19" s="1"/>
  <c r="H7" i="20"/>
  <c r="H30" i="20" s="1"/>
  <c r="H42" i="20" s="1"/>
  <c r="G7" i="20"/>
  <c r="G30" i="20" s="1"/>
  <c r="F7" i="20"/>
  <c r="F30" i="20" s="1"/>
  <c r="H7" i="21"/>
  <c r="H30" i="21" s="1"/>
  <c r="G7" i="21"/>
  <c r="G30" i="21" s="1"/>
  <c r="F7" i="21"/>
  <c r="F30" i="21" s="1"/>
  <c r="F42" i="21" s="1"/>
  <c r="H7" i="22"/>
  <c r="H30" i="22" s="1"/>
  <c r="H42" i="22" s="1"/>
  <c r="G7" i="22"/>
  <c r="G30" i="22" s="1"/>
  <c r="F7" i="22"/>
  <c r="F30" i="22" s="1"/>
  <c r="H7" i="23"/>
  <c r="H30" i="23" s="1"/>
  <c r="G7" i="23"/>
  <c r="G30" i="23" s="1"/>
  <c r="F7" i="23"/>
  <c r="F30" i="23" s="1"/>
  <c r="F42" i="23" s="1"/>
  <c r="H7" i="24"/>
  <c r="H30" i="24" s="1"/>
  <c r="H42" i="24" s="1"/>
  <c r="G7" i="24"/>
  <c r="G30" i="24" s="1"/>
  <c r="F7" i="24"/>
  <c r="F30" i="24" s="1"/>
  <c r="H7" i="25"/>
  <c r="H30" i="25" s="1"/>
  <c r="G7" i="25"/>
  <c r="G30" i="25" s="1"/>
  <c r="F7" i="25"/>
  <c r="F30" i="25" s="1"/>
  <c r="F42" i="25" s="1"/>
  <c r="H7" i="26"/>
  <c r="H30" i="26" s="1"/>
  <c r="H42" i="26" s="1"/>
  <c r="G7" i="26"/>
  <c r="G30" i="26" s="1"/>
  <c r="F7" i="26"/>
  <c r="F30" i="26" s="1"/>
  <c r="H7" i="27"/>
  <c r="H30" i="27" s="1"/>
  <c r="G7" i="27"/>
  <c r="G30" i="27" s="1"/>
  <c r="F7" i="27"/>
  <c r="F30" i="27" s="1"/>
  <c r="F42" i="27" s="1"/>
  <c r="H7" i="28"/>
  <c r="H30" i="28" s="1"/>
  <c r="H42" i="28" s="1"/>
  <c r="G7" i="28"/>
  <c r="G30" i="28" s="1"/>
  <c r="F7" i="28"/>
  <c r="F30" i="28" s="1"/>
  <c r="H7" i="29"/>
  <c r="H30" i="29" s="1"/>
  <c r="G7" i="29"/>
  <c r="G30" i="29" s="1"/>
  <c r="F7" i="29"/>
  <c r="F30" i="29" s="1"/>
  <c r="F42" i="29" s="1"/>
  <c r="H7" i="30"/>
  <c r="H30" i="30" s="1"/>
  <c r="H42" i="30" s="1"/>
  <c r="G7" i="30"/>
  <c r="G30" i="30" s="1"/>
  <c r="F7" i="30"/>
  <c r="F30" i="30" s="1"/>
  <c r="H7" i="31"/>
  <c r="H30" i="31" s="1"/>
  <c r="G7" i="31"/>
  <c r="G30" i="31" s="1"/>
  <c r="F7" i="31"/>
  <c r="F30" i="31" s="1"/>
  <c r="F42" i="31" s="1"/>
  <c r="H7" i="32"/>
  <c r="H30" i="32" s="1"/>
  <c r="H42" i="32" s="1"/>
  <c r="G7" i="32"/>
  <c r="G30" i="32" s="1"/>
  <c r="F7" i="32"/>
  <c r="F30" i="32" s="1"/>
  <c r="H7" i="33"/>
  <c r="H30" i="33" s="1"/>
  <c r="G7" i="33"/>
  <c r="G30" i="33" s="1"/>
  <c r="F7" i="33"/>
  <c r="F30" i="33" s="1"/>
  <c r="F42" i="33" s="1"/>
  <c r="H7" i="34"/>
  <c r="H30" i="34" s="1"/>
  <c r="H42" i="34" s="1"/>
  <c r="G7" i="34"/>
  <c r="G30" i="34" s="1"/>
  <c r="F7" i="34"/>
  <c r="F30" i="34" s="1"/>
  <c r="H7" i="35"/>
  <c r="H30" i="35" s="1"/>
  <c r="G7" i="35"/>
  <c r="G30" i="35" s="1"/>
  <c r="F7" i="35"/>
  <c r="F30" i="35" s="1"/>
  <c r="F42" i="35" s="1"/>
  <c r="H7" i="36"/>
  <c r="H30" i="36" s="1"/>
  <c r="H42" i="36" s="1"/>
  <c r="G7" i="36"/>
  <c r="G30" i="36" s="1"/>
  <c r="F7" i="36"/>
  <c r="F30" i="36" s="1"/>
  <c r="H7" i="37"/>
  <c r="H30" i="37" s="1"/>
  <c r="G7" i="37"/>
  <c r="G30" i="37" s="1"/>
  <c r="F7" i="37"/>
  <c r="F30" i="37" s="1"/>
  <c r="F42" i="37" s="1"/>
  <c r="H7" i="38"/>
  <c r="H30" i="38" s="1"/>
  <c r="H42" i="38" s="1"/>
  <c r="G7" i="38"/>
  <c r="G30" i="38" s="1"/>
  <c r="F7" i="38"/>
  <c r="F30" i="38" s="1"/>
  <c r="H7" i="39"/>
  <c r="H30" i="39" s="1"/>
  <c r="G7" i="39"/>
  <c r="G30" i="39" s="1"/>
  <c r="F7" i="39"/>
  <c r="F30" i="39" s="1"/>
  <c r="F42" i="39" s="1"/>
  <c r="H7" i="40"/>
  <c r="H30" i="40" s="1"/>
  <c r="H42" i="40" s="1"/>
  <c r="G7" i="40"/>
  <c r="G30" i="40" s="1"/>
  <c r="F7" i="40"/>
  <c r="F30" i="40" s="1"/>
  <c r="H7" i="1"/>
  <c r="H30" i="1" s="1"/>
  <c r="G7" i="1"/>
  <c r="G30" i="1" s="1"/>
  <c r="F7" i="1"/>
  <c r="F30" i="1" s="1"/>
  <c r="F42" i="1" s="1"/>
  <c r="H45" i="1" l="1"/>
  <c r="H118" i="1" s="1"/>
  <c r="H45" i="33"/>
  <c r="H118" i="33" s="1"/>
  <c r="G45" i="25"/>
  <c r="G118" i="25" s="1"/>
  <c r="G45" i="17"/>
  <c r="G118" i="17" s="1"/>
  <c r="G45" i="13"/>
  <c r="G118" i="13" s="1"/>
  <c r="G45" i="11"/>
  <c r="G118" i="11" s="1"/>
  <c r="H45" i="23"/>
  <c r="H118" i="23" s="1"/>
  <c r="G45" i="40"/>
  <c r="G118" i="40" s="1"/>
  <c r="F45" i="40"/>
  <c r="F118" i="40" s="1"/>
  <c r="G45" i="32"/>
  <c r="G118" i="32" s="1"/>
  <c r="F45" i="32"/>
  <c r="F118" i="32" s="1"/>
  <c r="G45" i="9"/>
  <c r="G118" i="9" s="1"/>
  <c r="G45" i="7"/>
  <c r="G118" i="7" s="1"/>
  <c r="F45" i="2"/>
  <c r="F118" i="2" s="1"/>
  <c r="F45" i="35"/>
  <c r="F118" i="35" s="1"/>
  <c r="G45" i="12"/>
  <c r="G118" i="12" s="1"/>
  <c r="F45" i="39"/>
  <c r="F118" i="39" s="1"/>
  <c r="H45" i="40"/>
  <c r="H118" i="40" s="1"/>
  <c r="G45" i="39"/>
  <c r="G118" i="39" s="1"/>
  <c r="F45" i="31"/>
  <c r="F118" i="31" s="1"/>
  <c r="H45" i="31"/>
  <c r="H118" i="31" s="1"/>
  <c r="H45" i="2"/>
  <c r="H118" i="2" s="1"/>
  <c r="G41" i="1"/>
  <c r="G45" i="38"/>
  <c r="G118" i="38" s="1"/>
  <c r="H45" i="38"/>
  <c r="H118" i="38" s="1"/>
  <c r="F45" i="37"/>
  <c r="F118" i="37" s="1"/>
  <c r="F45" i="36"/>
  <c r="F118" i="36" s="1"/>
  <c r="G45" i="36"/>
  <c r="G118" i="36" s="1"/>
  <c r="G45" i="30"/>
  <c r="G118" i="30" s="1"/>
  <c r="F45" i="30"/>
  <c r="F118" i="30" s="1"/>
  <c r="F45" i="27"/>
  <c r="F118" i="27" s="1"/>
  <c r="F45" i="26"/>
  <c r="F118" i="26" s="1"/>
  <c r="G45" i="26"/>
  <c r="G118" i="26" s="1"/>
  <c r="F45" i="15"/>
  <c r="F118" i="15" s="1"/>
  <c r="G45" i="5"/>
  <c r="G118" i="5" s="1"/>
  <c r="G45" i="4"/>
  <c r="G118" i="4" s="1"/>
  <c r="G45" i="3"/>
  <c r="G118" i="3" s="1"/>
  <c r="F45" i="1"/>
  <c r="F118" i="1" s="1"/>
  <c r="F45" i="33"/>
  <c r="F118" i="33" s="1"/>
  <c r="G45" i="33"/>
  <c r="G118" i="33" s="1"/>
  <c r="H45" i="30"/>
  <c r="H118" i="30" s="1"/>
  <c r="G45" i="29"/>
  <c r="G118" i="29" s="1"/>
  <c r="G45" i="28"/>
  <c r="G118" i="28" s="1"/>
  <c r="F45" i="28"/>
  <c r="F118" i="28" s="1"/>
  <c r="G45" i="27"/>
  <c r="G118" i="27" s="1"/>
  <c r="G45" i="23"/>
  <c r="G118" i="23" s="1"/>
  <c r="F45" i="18"/>
  <c r="F118" i="18" s="1"/>
  <c r="F45" i="17"/>
  <c r="F118" i="17" s="1"/>
  <c r="H45" i="7"/>
  <c r="H118" i="7" s="1"/>
  <c r="F45" i="7"/>
  <c r="F118" i="7" s="1"/>
  <c r="H45" i="36"/>
  <c r="H118" i="36" s="1"/>
  <c r="G45" i="35"/>
  <c r="G118" i="35" s="1"/>
  <c r="H45" i="35"/>
  <c r="H118" i="35" s="1"/>
  <c r="G45" i="34"/>
  <c r="G118" i="34" s="1"/>
  <c r="G45" i="21"/>
  <c r="G118" i="21" s="1"/>
  <c r="G45" i="19"/>
  <c r="G118" i="19" s="1"/>
  <c r="G45" i="15"/>
  <c r="G118" i="15" s="1"/>
  <c r="F45" i="10"/>
  <c r="F118" i="10" s="1"/>
  <c r="H45" i="10"/>
  <c r="H118" i="10" s="1"/>
  <c r="G45" i="1"/>
  <c r="G118" i="1" s="1"/>
  <c r="H45" i="34"/>
  <c r="H118" i="34" s="1"/>
  <c r="F45" i="29"/>
  <c r="F118" i="29" s="1"/>
  <c r="H45" i="28"/>
  <c r="H118" i="28" s="1"/>
  <c r="F45" i="24"/>
  <c r="F118" i="24" s="1"/>
  <c r="G45" i="24"/>
  <c r="G118" i="24" s="1"/>
  <c r="H45" i="21"/>
  <c r="H118" i="21" s="1"/>
  <c r="F45" i="21"/>
  <c r="F118" i="21" s="1"/>
  <c r="G45" i="18"/>
  <c r="G118" i="18" s="1"/>
  <c r="H45" i="18"/>
  <c r="H118" i="18" s="1"/>
  <c r="F45" i="16"/>
  <c r="F118" i="16" s="1"/>
  <c r="H45" i="16"/>
  <c r="H118" i="16" s="1"/>
  <c r="H45" i="13"/>
  <c r="H118" i="13" s="1"/>
  <c r="F45" i="13"/>
  <c r="F118" i="13" s="1"/>
  <c r="G45" i="10"/>
  <c r="G118" i="10" s="1"/>
  <c r="F45" i="8"/>
  <c r="F118" i="8" s="1"/>
  <c r="H45" i="8"/>
  <c r="H118" i="8" s="1"/>
  <c r="H45" i="5"/>
  <c r="H118" i="5" s="1"/>
  <c r="F45" i="5"/>
  <c r="F118" i="5" s="1"/>
  <c r="G45" i="2"/>
  <c r="G118" i="2" s="1"/>
  <c r="G45" i="37"/>
  <c r="G118" i="37" s="1"/>
  <c r="G45" i="31"/>
  <c r="G118" i="31" s="1"/>
  <c r="H45" i="27"/>
  <c r="H118" i="27" s="1"/>
  <c r="H45" i="26"/>
  <c r="H118" i="26" s="1"/>
  <c r="F45" i="23"/>
  <c r="F118" i="23" s="1"/>
  <c r="F45" i="22"/>
  <c r="F118" i="22" s="1"/>
  <c r="G45" i="22"/>
  <c r="G118" i="22" s="1"/>
  <c r="H45" i="22"/>
  <c r="H118" i="22" s="1"/>
  <c r="H45" i="19"/>
  <c r="H118" i="19" s="1"/>
  <c r="F45" i="19"/>
  <c r="F118" i="19" s="1"/>
  <c r="G45" i="16"/>
  <c r="G118" i="16" s="1"/>
  <c r="F45" i="14"/>
  <c r="F118" i="14" s="1"/>
  <c r="H45" i="14"/>
  <c r="H118" i="14" s="1"/>
  <c r="H45" i="11"/>
  <c r="H118" i="11" s="1"/>
  <c r="F45" i="11"/>
  <c r="F118" i="11" s="1"/>
  <c r="G45" i="8"/>
  <c r="G118" i="8" s="1"/>
  <c r="F45" i="6"/>
  <c r="F118" i="6" s="1"/>
  <c r="H45" i="6"/>
  <c r="H118" i="6" s="1"/>
  <c r="H45" i="3"/>
  <c r="H118" i="3" s="1"/>
  <c r="F45" i="3"/>
  <c r="F118" i="3" s="1"/>
  <c r="H45" i="15"/>
  <c r="H118" i="15" s="1"/>
  <c r="H45" i="39"/>
  <c r="H118" i="39" s="1"/>
  <c r="F45" i="38"/>
  <c r="F118" i="38" s="1"/>
  <c r="F45" i="34"/>
  <c r="F118" i="34" s="1"/>
  <c r="H45" i="25"/>
  <c r="H118" i="25" s="1"/>
  <c r="F45" i="25"/>
  <c r="F118" i="25" s="1"/>
  <c r="H45" i="24"/>
  <c r="H118" i="24" s="1"/>
  <c r="F45" i="20"/>
  <c r="F118" i="20" s="1"/>
  <c r="G45" i="20"/>
  <c r="G118" i="20" s="1"/>
  <c r="H45" i="20"/>
  <c r="H118" i="20" s="1"/>
  <c r="H45" i="17"/>
  <c r="H118" i="17" s="1"/>
  <c r="G45" i="14"/>
  <c r="G118" i="14" s="1"/>
  <c r="F45" i="12"/>
  <c r="F118" i="12" s="1"/>
  <c r="H45" i="12"/>
  <c r="H118" i="12" s="1"/>
  <c r="H45" i="9"/>
  <c r="H118" i="9" s="1"/>
  <c r="F45" i="9"/>
  <c r="F118" i="9" s="1"/>
  <c r="G45" i="6"/>
  <c r="G118" i="6" s="1"/>
  <c r="F45" i="4"/>
  <c r="F118" i="4" s="1"/>
  <c r="H45" i="4"/>
  <c r="H118" i="4" s="1"/>
  <c r="G42" i="1"/>
  <c r="F42" i="38"/>
  <c r="G42" i="37"/>
  <c r="H42" i="1"/>
  <c r="G42" i="38"/>
  <c r="H42" i="37"/>
  <c r="F42" i="40"/>
  <c r="G42" i="39"/>
  <c r="F42" i="36"/>
  <c r="G42" i="35"/>
  <c r="G42" i="40"/>
  <c r="H42" i="39"/>
  <c r="G42" i="36"/>
  <c r="H42" i="35"/>
  <c r="F42" i="32"/>
  <c r="G42" i="31"/>
  <c r="F42" i="28"/>
  <c r="G42" i="27"/>
  <c r="F42" i="24"/>
  <c r="G42" i="23"/>
  <c r="F42" i="20"/>
  <c r="G42" i="19"/>
  <c r="F42" i="16"/>
  <c r="G42" i="15"/>
  <c r="H42" i="14"/>
  <c r="G42" i="11"/>
  <c r="H42" i="10"/>
  <c r="G42" i="7"/>
  <c r="H42" i="6"/>
  <c r="G42" i="3"/>
  <c r="H42" i="2"/>
  <c r="G42" i="32"/>
  <c r="H42" i="31"/>
  <c r="G42" i="28"/>
  <c r="H42" i="27"/>
  <c r="G42" i="24"/>
  <c r="H42" i="23"/>
  <c r="G42" i="20"/>
  <c r="H42" i="19"/>
  <c r="G42" i="16"/>
  <c r="H42" i="15"/>
  <c r="F42" i="13"/>
  <c r="F42" i="9"/>
  <c r="F42" i="5"/>
  <c r="F42" i="34"/>
  <c r="G42" i="33"/>
  <c r="F42" i="30"/>
  <c r="G42" i="29"/>
  <c r="F42" i="26"/>
  <c r="G42" i="25"/>
  <c r="F42" i="22"/>
  <c r="G42" i="21"/>
  <c r="F42" i="18"/>
  <c r="G42" i="17"/>
  <c r="F42" i="14"/>
  <c r="G42" i="13"/>
  <c r="H42" i="12"/>
  <c r="G42" i="9"/>
  <c r="H42" i="8"/>
  <c r="G42" i="5"/>
  <c r="H42" i="4"/>
  <c r="G42" i="34"/>
  <c r="H42" i="33"/>
  <c r="G42" i="30"/>
  <c r="H42" i="29"/>
  <c r="G42" i="26"/>
  <c r="H42" i="25"/>
  <c r="G42" i="22"/>
  <c r="H42" i="21"/>
  <c r="G42" i="18"/>
  <c r="H42" i="17"/>
  <c r="G42" i="14"/>
  <c r="H42" i="13"/>
  <c r="F42" i="11"/>
  <c r="F42" i="7"/>
  <c r="F42" i="3"/>
</calcChain>
</file>

<file path=xl/sharedStrings.xml><?xml version="1.0" encoding="utf-8"?>
<sst xmlns="http://schemas.openxmlformats.org/spreadsheetml/2006/main" count="2480" uniqueCount="92">
  <si>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</si>
  <si>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</si>
  <si>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</si>
  <si>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</si>
  <si>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</si>
  <si>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</si>
  <si>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</si>
  <si>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</si>
  <si>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</si>
  <si>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</si>
  <si>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</si>
  <si>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</si>
  <si>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</si>
  <si>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</si>
  <si>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</si>
  <si>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</si>
  <si>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</si>
  <si>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</si>
  <si>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</si>
  <si>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</si>
  <si>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</si>
  <si>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</si>
  <si>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</si>
  <si>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</si>
  <si>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</si>
  <si>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</si>
  <si>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</si>
  <si>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</si>
  <si>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</si>
  <si>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</si>
  <si>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</si>
  <si>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</si>
  <si>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</si>
  <si>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</si>
  <si>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</si>
  <si>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</si>
  <si>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</si>
  <si>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</si>
  <si>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</si>
  <si>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</si>
  <si>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</si>
  <si>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</si>
  <si>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A BUF    Buffalo City</t>
  </si>
  <si>
    <t xml:space="preserve">
C DC10   Sarah Baartman</t>
  </si>
  <si>
    <t xml:space="preserve">
C DC12   Amathole</t>
  </si>
  <si>
    <t xml:space="preserve">
C DC13   Chris Hani</t>
  </si>
  <si>
    <t xml:space="preserve">
C DC14   Joe Gqabi</t>
  </si>
  <si>
    <t xml:space="preserve">
C DC15   O R Tambo</t>
  </si>
  <si>
    <t xml:space="preserve">
C DC44   Alfred Nzo</t>
  </si>
  <si>
    <t xml:space="preserve">
B EC101  Dr Beyers Naude</t>
  </si>
  <si>
    <t xml:space="preserve">
B EC102  Blue Crane Route</t>
  </si>
  <si>
    <t xml:space="preserve">
B EC104  Makana</t>
  </si>
  <si>
    <t xml:space="preserve">
B EC105  Ndlambe</t>
  </si>
  <si>
    <t xml:space="preserve">
B EC106  Sundays River Valley</t>
  </si>
  <si>
    <t xml:space="preserve">
B EC108  Kouga</t>
  </si>
  <si>
    <t xml:space="preserve">
B EC109  Kou-Kamma</t>
  </si>
  <si>
    <t xml:space="preserve">
B EC121  Mbhashe</t>
  </si>
  <si>
    <t xml:space="preserve">
B EC122  Mnquma</t>
  </si>
  <si>
    <t xml:space="preserve">
B EC123  Great Kei</t>
  </si>
  <si>
    <t xml:space="preserve">
B EC124  Amahlathi</t>
  </si>
  <si>
    <t xml:space="preserve">
B EC126  Ngqushwa</t>
  </si>
  <si>
    <t xml:space="preserve">
B EC129  Raymond Mhlaba</t>
  </si>
  <si>
    <t xml:space="preserve">
B EC131  Inxuba Yethemba</t>
  </si>
  <si>
    <t xml:space="preserve">
B EC135  Intsika Yethu</t>
  </si>
  <si>
    <t xml:space="preserve">
B EC136  Emalahleni (EC)</t>
  </si>
  <si>
    <t xml:space="preserve">
B EC137  Engcobo</t>
  </si>
  <si>
    <t xml:space="preserve">
B EC138  Sakhisizwe</t>
  </si>
  <si>
    <t xml:space="preserve">
B EC139  Enoch Mgijima</t>
  </si>
  <si>
    <t xml:space="preserve">
B EC141  Elundini</t>
  </si>
  <si>
    <t xml:space="preserve">
B EC142  Senqu</t>
  </si>
  <si>
    <t xml:space="preserve">
B EC145  Walter Sisulu</t>
  </si>
  <si>
    <t xml:space="preserve">
B EC153  Ngquza Hills</t>
  </si>
  <si>
    <t xml:space="preserve">
B EC154  Port St Johns</t>
  </si>
  <si>
    <t xml:space="preserve">
B EC155  Nyandeni</t>
  </si>
  <si>
    <t xml:space="preserve">
B EC156  Mhlontlo</t>
  </si>
  <si>
    <t xml:space="preserve">
B EC157  King Sabata Dalindyebo</t>
  </si>
  <si>
    <t xml:space="preserve">
B EC441  Matatiele</t>
  </si>
  <si>
    <t xml:space="preserve">
B EC442  Umzimvubu</t>
  </si>
  <si>
    <t xml:space="preserve">
B EC443  Winnie Madikizela-Mandela</t>
  </si>
  <si>
    <t xml:space="preserve">
B EC444  Ntabankulu</t>
  </si>
  <si>
    <t xml:space="preserve">
A NMA    Nelson Mandela Bay</t>
  </si>
  <si>
    <t>Transfers from Provincial Departments</t>
  </si>
  <si>
    <t>Municipal Allocations from Provincial Departments</t>
  </si>
  <si>
    <t>of which</t>
  </si>
  <si>
    <t>Total: Transfers from Provincial Departments</t>
  </si>
  <si>
    <t>OFFICE OF THE PREMIER</t>
  </si>
  <si>
    <t>SMALL TOWN REVITALISATION</t>
  </si>
  <si>
    <t>ECONOMIC DEVELOPMENT, ENVIRONMENTAL AFFAIRS AND TOURISM (</t>
  </si>
  <si>
    <t>Expanded Public Works Programme (EPWP) , Waste Management , Waste Greening and Cleaning, Alien plants Eradication and Greenest Municipality Competition</t>
  </si>
  <si>
    <t>Implementation and operational support for the hybrid minigrid in Upper Blinkwater</t>
  </si>
  <si>
    <t>HUMAN SETTLEMENTS</t>
  </si>
  <si>
    <t>HUMAN SETTLEMENTS DEVELOPMENT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</si>
</sst>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165" fontId="10" fillId="0" borderId="4" xfId="0" applyNumberFormat="1" applyFont="1" applyFill="1" applyBorder="1" applyAlignment="1" applyProtection="1">
      <alignment horizontal="right" vertical="center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10" fillId="0" borderId="6" xfId="0" applyNumberFormat="1" applyFont="1" applyFill="1" applyBorder="1" applyAlignment="1" applyProtection="1">
      <alignment horizontal="right" vertical="center"/>
    </xf>
    <xf numFmtId="165" fontId="10" fillId="0" borderId="7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5" fontId="10" fillId="0" borderId="8" xfId="0" applyNumberFormat="1" applyFont="1" applyFill="1" applyBorder="1" applyAlignment="1" applyProtection="1">
      <alignment horizontal="right" vertical="center"/>
    </xf>
    <xf numFmtId="165" fontId="10" fillId="0" borderId="9" xfId="0" applyNumberFormat="1" applyFont="1" applyFill="1" applyBorder="1" applyAlignment="1" applyProtection="1">
      <alignment horizontal="right" vertical="center"/>
    </xf>
    <xf numFmtId="165" fontId="10" fillId="0" borderId="10" xfId="0" applyNumberFormat="1" applyFont="1" applyFill="1" applyBorder="1" applyAlignment="1" applyProtection="1">
      <alignment horizontal="right" vertical="center"/>
    </xf>
    <xf numFmtId="165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left" vertical="center" indent="1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0" fontId="0" fillId="0" borderId="0" xfId="0" applyProtection="1"/>
    <xf numFmtId="0" fontId="4" fillId="0" borderId="2" xfId="0" applyFont="1" applyFill="1" applyBorder="1" applyAlignment="1" applyProtection="1">
      <alignment horizontal="left" wrapText="1" indent="1"/>
    </xf>
    <xf numFmtId="0" fontId="6" fillId="0" borderId="0" xfId="0" applyFont="1" applyAlignment="1" applyProtection="1">
      <alignment wrapText="1"/>
    </xf>
    <xf numFmtId="165" fontId="7" fillId="0" borderId="0" xfId="0" applyNumberFormat="1" applyFont="1" applyFill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5" fontId="10" fillId="0" borderId="0" xfId="0" applyNumberFormat="1" applyFont="1" applyFill="1" applyProtection="1"/>
    <xf numFmtId="0" fontId="6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10" fillId="0" borderId="0" xfId="0" applyNumberFormat="1" applyFont="1" applyFill="1" applyBorder="1" applyAlignment="1" applyProtection="1">
      <alignment horizontal="left" vertical="center" wrapText="1" indent="2"/>
    </xf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abSelected="1" topLeftCell="C1" zoomScale="90" zoomScaleNormal="9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11728633000</v>
      </c>
      <c r="G5" s="3">
        <v>12457748000</v>
      </c>
      <c r="H5" s="3">
        <v>13237366000</v>
      </c>
    </row>
    <row r="6" spans="1:8" ht="13" x14ac:dyDescent="0.3">
      <c r="A6" s="23"/>
      <c r="B6" s="23"/>
      <c r="C6" s="23"/>
      <c r="D6" s="23"/>
      <c r="E6" s="27" t="s">
        <v>9</v>
      </c>
      <c r="F6" s="3">
        <f>SUM('DC14:NMA'!F6)</f>
        <v>754473000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6780493000</v>
      </c>
      <c r="G7" s="4">
        <f>SUM(G8:G19)</f>
        <v>7261249000</v>
      </c>
      <c r="H7" s="4">
        <f>SUM(H8:H19)</f>
        <v>7556390000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3490712000</v>
      </c>
      <c r="G8" s="11">
        <v>3609435000</v>
      </c>
      <c r="H8" s="11">
        <v>3776165000</v>
      </c>
    </row>
    <row r="9" spans="1:8" ht="13" x14ac:dyDescent="0.3">
      <c r="A9" s="23"/>
      <c r="B9" s="23"/>
      <c r="C9" s="23"/>
      <c r="D9" s="23"/>
      <c r="E9" s="28" t="s">
        <v>12</v>
      </c>
      <c r="F9" s="11">
        <v>1085111000</v>
      </c>
      <c r="G9" s="11">
        <v>1132936000</v>
      </c>
      <c r="H9" s="11">
        <v>1183816000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318543000</v>
      </c>
      <c r="G10" s="20">
        <v>332128000</v>
      </c>
      <c r="H10" s="20">
        <v>344814000</v>
      </c>
    </row>
    <row r="11" spans="1:8" ht="13" x14ac:dyDescent="0.3">
      <c r="A11" s="23"/>
      <c r="B11" s="23"/>
      <c r="C11" s="23"/>
      <c r="D11" s="23"/>
      <c r="E11" s="28" t="s">
        <v>14</v>
      </c>
      <c r="F11" s="11">
        <v>256083000</v>
      </c>
      <c r="G11" s="11">
        <v>426292000</v>
      </c>
      <c r="H11" s="11">
        <v>445431000</v>
      </c>
    </row>
    <row r="12" spans="1:8" ht="13" x14ac:dyDescent="0.3">
      <c r="A12" s="23"/>
      <c r="B12" s="23"/>
      <c r="C12" s="23"/>
      <c r="D12" s="23"/>
      <c r="E12" s="28" t="s">
        <v>15</v>
      </c>
      <c r="F12" s="20">
        <v>66162000</v>
      </c>
      <c r="G12" s="20">
        <v>80581000</v>
      </c>
      <c r="H12" s="20">
        <v>50000000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>
        <v>16926000</v>
      </c>
      <c r="G13" s="20">
        <v>16990000</v>
      </c>
      <c r="H13" s="20">
        <v>18597000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431907000</v>
      </c>
      <c r="G15" s="11">
        <v>480849000</v>
      </c>
      <c r="H15" s="11">
        <v>502444000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498051000</v>
      </c>
      <c r="G16" s="11">
        <v>537847000</v>
      </c>
      <c r="H16" s="11">
        <v>562001000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616998000</v>
      </c>
      <c r="G19" s="11">
        <v>644191000</v>
      </c>
      <c r="H19" s="11">
        <v>673122000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298034000</v>
      </c>
      <c r="G20" s="3">
        <f>SUM(G21:G29)</f>
        <v>185811000</v>
      </c>
      <c r="H20" s="3">
        <f>SUM(H21:H29)</f>
        <v>200189000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82910000</v>
      </c>
      <c r="G21" s="20">
        <v>83460000</v>
      </c>
      <c r="H21" s="20">
        <v>91968000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121106000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35500000</v>
      </c>
      <c r="G24" s="11">
        <v>35750000</v>
      </c>
      <c r="H24" s="11">
        <v>39000000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24420000</v>
      </c>
      <c r="G26" s="11">
        <v>31000000</v>
      </c>
      <c r="H26" s="11">
        <v>31515000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34098000</v>
      </c>
      <c r="G28" s="20">
        <v>35601000</v>
      </c>
      <c r="H28" s="20">
        <v>37706000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19561633000</v>
      </c>
      <c r="G30" s="19">
        <f>+G5+G6+G7+G20</f>
        <v>19904808000</v>
      </c>
      <c r="H30" s="19">
        <f>+H5+H6+H7+H20</f>
        <v>20993945000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1229753000</v>
      </c>
      <c r="G32" s="3">
        <f>SUM(G33:G38)</f>
        <v>1188401000</v>
      </c>
      <c r="H32" s="3">
        <f>SUM(H33:H38)</f>
        <v>1253002000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355681000</v>
      </c>
      <c r="G33" s="11">
        <v>353949000</v>
      </c>
      <c r="H33" s="11">
        <v>369841000</v>
      </c>
    </row>
    <row r="34" spans="1:8" ht="13" x14ac:dyDescent="0.3">
      <c r="A34" s="23"/>
      <c r="B34" s="23"/>
      <c r="C34" s="23"/>
      <c r="D34" s="23"/>
      <c r="E34" s="28" t="s">
        <v>36</v>
      </c>
      <c r="F34" s="11">
        <v>837972000</v>
      </c>
      <c r="G34" s="11">
        <v>830152000</v>
      </c>
      <c r="H34" s="11">
        <v>879961000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6100000</v>
      </c>
      <c r="G35" s="11">
        <v>4300000</v>
      </c>
      <c r="H35" s="11">
        <v>3200000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>
        <v>30000000</v>
      </c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19426000</v>
      </c>
      <c r="G39" s="3">
        <f>SUM(G40:G40)</f>
        <v>16590000</v>
      </c>
      <c r="H39" s="3">
        <f>SUM(H40:H40)</f>
        <v>16590000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19426000</v>
      </c>
      <c r="G40" s="20">
        <v>16590000</v>
      </c>
      <c r="H40" s="20">
        <v>16590000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1249179000</v>
      </c>
      <c r="G41" s="32">
        <f>+G32+G39</f>
        <v>1204991000</v>
      </c>
      <c r="H41" s="32">
        <f>+H32+H39</f>
        <v>1269592000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20810812000</v>
      </c>
      <c r="G42" s="32">
        <f>+G30+G41</f>
        <v>21109799000</v>
      </c>
      <c r="H42" s="32">
        <f>+H30+H41</f>
        <v>22263537000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602456000</v>
      </c>
      <c r="G45" s="4">
        <f>SUM(G47+G53+G59+G65+G71+G77+G83+G89+G95+G101+G107+G113)</f>
        <v>639470000</v>
      </c>
      <c r="H45" s="4">
        <f>SUM(H47+H53+H59+H65+H71+H77+H83+H89+H95+H101+H107+H113)</f>
        <v>849326000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207187000</v>
      </c>
      <c r="G47" s="3">
        <f>SUM(G48:G51)</f>
        <v>250000000</v>
      </c>
      <c r="H47" s="3">
        <f>SUM(H48:H51)</f>
        <v>145101000</v>
      </c>
    </row>
    <row r="48" spans="1:8" x14ac:dyDescent="0.25">
      <c r="A48" s="23"/>
      <c r="B48" s="23"/>
      <c r="C48" s="23"/>
      <c r="D48" s="23"/>
      <c r="E48" s="6" t="s">
        <v>86</v>
      </c>
      <c r="F48" s="7">
        <f>SUM(BUF:NMA!F48)</f>
        <v>207187000</v>
      </c>
      <c r="G48" s="8">
        <f>SUM(BUF:NMA!G48)</f>
        <v>250000000</v>
      </c>
      <c r="H48" s="9">
        <f>SUM(BUF:NMA!H48)</f>
        <v>145101000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24900000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f>SUM(BUF:NMA!F54)</f>
        <v>24600000</v>
      </c>
      <c r="G54" s="8">
        <f>SUM(BUF:NMA!G54)</f>
        <v>0</v>
      </c>
      <c r="H54" s="9">
        <f>SUM(BUF:NMA!H54)</f>
        <v>0</v>
      </c>
    </row>
    <row r="55" spans="1:8" x14ac:dyDescent="0.25">
      <c r="A55" s="23"/>
      <c r="B55" s="23"/>
      <c r="C55" s="23"/>
      <c r="D55" s="23"/>
      <c r="E55" s="6" t="s">
        <v>89</v>
      </c>
      <c r="F55" s="10">
        <f>SUM(BUF:NMA!F55)</f>
        <v>300000</v>
      </c>
      <c r="G55" s="11">
        <f>SUM(BUF:NMA!G55)</f>
        <v>0</v>
      </c>
      <c r="H55" s="12">
        <f>SUM(BUF:NMA!H55)</f>
        <v>0</v>
      </c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370369000</v>
      </c>
      <c r="G59" s="3">
        <f>SUM(G60:G63)</f>
        <v>389470000</v>
      </c>
      <c r="H59" s="3">
        <f>SUM(H60:H63)</f>
        <v>704225000</v>
      </c>
    </row>
    <row r="60" spans="1:8" x14ac:dyDescent="0.25">
      <c r="A60" s="23"/>
      <c r="B60" s="23"/>
      <c r="C60" s="23"/>
      <c r="D60" s="23"/>
      <c r="E60" s="6" t="s">
        <v>91</v>
      </c>
      <c r="F60" s="7">
        <f>SUM(BUF:NMA!F60)</f>
        <v>370369000</v>
      </c>
      <c r="G60" s="8">
        <f>SUM(BUF:NMA!G60)</f>
        <v>389470000</v>
      </c>
      <c r="H60" s="9">
        <f>SUM(BUF:NMA!H60)</f>
        <v>704225000</v>
      </c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602456000</v>
      </c>
      <c r="G118" s="19">
        <f>SUM(G45)</f>
        <v>639470000</v>
      </c>
      <c r="H118" s="19">
        <f>SUM(H45)</f>
        <v>849326000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63385000</v>
      </c>
      <c r="G5" s="3">
        <v>66766000</v>
      </c>
      <c r="H5" s="3">
        <v>70361000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26375000</v>
      </c>
      <c r="G7" s="4">
        <f>SUM(G8:G19)</f>
        <v>26270000</v>
      </c>
      <c r="H7" s="4">
        <f>SUM(H8:H19)</f>
        <v>28169000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15755000</v>
      </c>
      <c r="G8" s="11">
        <v>16270000</v>
      </c>
      <c r="H8" s="11">
        <v>16819000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620000</v>
      </c>
      <c r="G11" s="11">
        <v>5000000</v>
      </c>
      <c r="H11" s="11">
        <v>5225000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10000000</v>
      </c>
      <c r="G16" s="11">
        <v>5000000</v>
      </c>
      <c r="H16" s="11">
        <v>6125000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3752000</v>
      </c>
      <c r="G20" s="3">
        <f>SUM(G21:G29)</f>
        <v>6450000</v>
      </c>
      <c r="H20" s="3">
        <f>SUM(H21:H29)</f>
        <v>7450000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2450000</v>
      </c>
      <c r="G21" s="20">
        <v>2450000</v>
      </c>
      <c r="H21" s="20">
        <v>2450000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1302000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>
        <v>4000000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93512000</v>
      </c>
      <c r="G30" s="19">
        <f>+G5+G6+G7+G20</f>
        <v>99486000</v>
      </c>
      <c r="H30" s="19">
        <f>+H5+H6+H7+H20</f>
        <v>105980000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93512000</v>
      </c>
      <c r="G42" s="32">
        <f>+G30+G41</f>
        <v>99486000</v>
      </c>
      <c r="H42" s="32">
        <f>+H30+H41</f>
        <v>105980000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113634000</v>
      </c>
      <c r="G5" s="3">
        <v>120916000</v>
      </c>
      <c r="H5" s="3">
        <v>128742000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43498000</v>
      </c>
      <c r="G7" s="4">
        <f>SUM(G8:G19)</f>
        <v>57406000</v>
      </c>
      <c r="H7" s="4">
        <f>SUM(H8:H19)</f>
        <v>59848000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27386000</v>
      </c>
      <c r="G8" s="11">
        <v>28459000</v>
      </c>
      <c r="H8" s="11">
        <v>29599000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16112000</v>
      </c>
      <c r="G16" s="11">
        <v>18947000</v>
      </c>
      <c r="H16" s="11">
        <v>19800000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4333000</v>
      </c>
      <c r="G20" s="3">
        <f>SUM(G21:G29)</f>
        <v>3100000</v>
      </c>
      <c r="H20" s="3">
        <f>SUM(H21:H29)</f>
        <v>4518000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3100000</v>
      </c>
      <c r="H21" s="20">
        <v>4518000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1333000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161465000</v>
      </c>
      <c r="G30" s="19">
        <f>+G5+G6+G7+G20</f>
        <v>181422000</v>
      </c>
      <c r="H30" s="19">
        <f>+H5+H6+H7+H20</f>
        <v>193108000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39765000</v>
      </c>
      <c r="G32" s="3">
        <f>SUM(G33:G38)</f>
        <v>42780000</v>
      </c>
      <c r="H32" s="3">
        <f>SUM(H33:H38)</f>
        <v>37225000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30000000</v>
      </c>
      <c r="G33" s="11">
        <v>36743000</v>
      </c>
      <c r="H33" s="11">
        <v>26743000</v>
      </c>
    </row>
    <row r="34" spans="1:8" ht="13" x14ac:dyDescent="0.3">
      <c r="A34" s="23"/>
      <c r="B34" s="23"/>
      <c r="C34" s="23"/>
      <c r="D34" s="23"/>
      <c r="E34" s="28" t="s">
        <v>36</v>
      </c>
      <c r="F34" s="11">
        <v>9765000</v>
      </c>
      <c r="G34" s="11">
        <v>6037000</v>
      </c>
      <c r="H34" s="11">
        <v>10482000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39765000</v>
      </c>
      <c r="G41" s="32">
        <f>+G32+G39</f>
        <v>42780000</v>
      </c>
      <c r="H41" s="32">
        <f>+H32+H39</f>
        <v>37225000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201230000</v>
      </c>
      <c r="G42" s="32">
        <f>+G30+G41</f>
        <v>224202000</v>
      </c>
      <c r="H42" s="32">
        <f>+H30+H41</f>
        <v>230333000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1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119231000</v>
      </c>
      <c r="G5" s="3">
        <v>127404000</v>
      </c>
      <c r="H5" s="3">
        <v>136203000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131227000</v>
      </c>
      <c r="G7" s="4">
        <f>SUM(G8:G19)</f>
        <v>91960000</v>
      </c>
      <c r="H7" s="4">
        <f>SUM(H8:H19)</f>
        <v>79395000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30727000</v>
      </c>
      <c r="G8" s="11">
        <v>31960000</v>
      </c>
      <c r="H8" s="11">
        <v>33271000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15500000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85000000</v>
      </c>
      <c r="G16" s="11">
        <v>50000000</v>
      </c>
      <c r="H16" s="11">
        <v>35675000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4380000</v>
      </c>
      <c r="G20" s="3">
        <f>SUM(G21:G29)</f>
        <v>2650000</v>
      </c>
      <c r="H20" s="3">
        <f>SUM(H21:H29)</f>
        <v>2650000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1730000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254838000</v>
      </c>
      <c r="G30" s="19">
        <f>+G5+G6+G7+G20</f>
        <v>222014000</v>
      </c>
      <c r="H30" s="19">
        <f>+H5+H6+H7+H20</f>
        <v>218248000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56361000</v>
      </c>
      <c r="G32" s="3">
        <f>SUM(G33:G38)</f>
        <v>12322000</v>
      </c>
      <c r="H32" s="3">
        <f>SUM(H33:H38)</f>
        <v>3864000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26246000</v>
      </c>
      <c r="G33" s="11">
        <v>10000000</v>
      </c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115000</v>
      </c>
      <c r="G34" s="11">
        <v>2322000</v>
      </c>
      <c r="H34" s="11">
        <v>3864000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>
        <v>30000000</v>
      </c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56361000</v>
      </c>
      <c r="G41" s="32">
        <f>+G32+G39</f>
        <v>12322000</v>
      </c>
      <c r="H41" s="32">
        <f>+H32+H39</f>
        <v>3864000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311199000</v>
      </c>
      <c r="G42" s="32">
        <f>+G30+G41</f>
        <v>234336000</v>
      </c>
      <c r="H42" s="32">
        <f>+H30+H41</f>
        <v>222112000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5000000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5000000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5000000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5000000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101270000</v>
      </c>
      <c r="G5" s="3">
        <v>109324000</v>
      </c>
      <c r="H5" s="3">
        <v>118080000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59297000</v>
      </c>
      <c r="G7" s="4">
        <f>SUM(G8:G19)</f>
        <v>65925000</v>
      </c>
      <c r="H7" s="4">
        <f>SUM(H8:H19)</f>
        <v>58306000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28785000</v>
      </c>
      <c r="G8" s="11">
        <v>29925000</v>
      </c>
      <c r="H8" s="11">
        <v>31137000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10512000</v>
      </c>
      <c r="G11" s="11">
        <v>6000000</v>
      </c>
      <c r="H11" s="11">
        <v>6269000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20000000</v>
      </c>
      <c r="G16" s="11">
        <v>30000000</v>
      </c>
      <c r="H16" s="11">
        <v>20900000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4206000</v>
      </c>
      <c r="G20" s="3">
        <f>SUM(G21:G29)</f>
        <v>3100000</v>
      </c>
      <c r="H20" s="3">
        <f>SUM(H21:H29)</f>
        <v>4518000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3000000</v>
      </c>
      <c r="G21" s="20">
        <v>3100000</v>
      </c>
      <c r="H21" s="20">
        <v>4518000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1206000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164773000</v>
      </c>
      <c r="G30" s="19">
        <f>+G5+G6+G7+G20</f>
        <v>178349000</v>
      </c>
      <c r="H30" s="19">
        <f>+H5+H6+H7+H20</f>
        <v>180904000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9999000</v>
      </c>
      <c r="G32" s="3">
        <f>SUM(G33:G38)</f>
        <v>5982000</v>
      </c>
      <c r="H32" s="3">
        <f>SUM(H33:H38)</f>
        <v>10885000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4500000</v>
      </c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5499000</v>
      </c>
      <c r="G34" s="11">
        <v>5982000</v>
      </c>
      <c r="H34" s="11">
        <v>10885000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9999000</v>
      </c>
      <c r="G41" s="32">
        <f>+G32+G39</f>
        <v>5982000</v>
      </c>
      <c r="H41" s="32">
        <f>+H32+H39</f>
        <v>10885000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174772000</v>
      </c>
      <c r="G42" s="32">
        <f>+G30+G41</f>
        <v>184331000</v>
      </c>
      <c r="H42" s="32">
        <f>+H30+H41</f>
        <v>191789000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3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163292000</v>
      </c>
      <c r="G5" s="3">
        <v>178068000</v>
      </c>
      <c r="H5" s="3">
        <v>194266000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35891000</v>
      </c>
      <c r="G7" s="4">
        <f>SUM(G8:G19)</f>
        <v>44372000</v>
      </c>
      <c r="H7" s="4">
        <f>SUM(H8:H19)</f>
        <v>46260000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35891000</v>
      </c>
      <c r="G8" s="11">
        <v>37372000</v>
      </c>
      <c r="H8" s="11">
        <v>38946000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7000000</v>
      </c>
      <c r="H11" s="11">
        <v>7314000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2895000</v>
      </c>
      <c r="G20" s="3">
        <f>SUM(G21:G29)</f>
        <v>5720000</v>
      </c>
      <c r="H20" s="3">
        <f>SUM(H21:H29)</f>
        <v>6720000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1720000</v>
      </c>
      <c r="G21" s="20">
        <v>1720000</v>
      </c>
      <c r="H21" s="20">
        <v>1720000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1175000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>
        <v>4000000</v>
      </c>
      <c r="H26" s="11">
        <v>5000000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202078000</v>
      </c>
      <c r="G30" s="19">
        <f>+G5+G6+G7+G20</f>
        <v>228160000</v>
      </c>
      <c r="H30" s="19">
        <f>+H5+H6+H7+H20</f>
        <v>247246000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9946000</v>
      </c>
      <c r="G32" s="3">
        <f>SUM(G33:G38)</f>
        <v>13324000</v>
      </c>
      <c r="H32" s="3">
        <f>SUM(H33:H38)</f>
        <v>10396000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9946000</v>
      </c>
      <c r="G34" s="11">
        <v>13324000</v>
      </c>
      <c r="H34" s="11">
        <v>10396000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9946000</v>
      </c>
      <c r="G41" s="32">
        <f>+G32+G39</f>
        <v>13324000</v>
      </c>
      <c r="H41" s="32">
        <f>+H32+H39</f>
        <v>10396000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212024000</v>
      </c>
      <c r="G42" s="32">
        <f>+G30+G41</f>
        <v>241484000</v>
      </c>
      <c r="H42" s="32">
        <f>+H30+H41</f>
        <v>257642000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5000000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5000000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5000000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5000000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8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60474000</v>
      </c>
      <c r="G5" s="3">
        <v>64297000</v>
      </c>
      <c r="H5" s="3">
        <v>68401000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24997000</v>
      </c>
      <c r="G7" s="4">
        <f>SUM(G8:G19)</f>
        <v>20572000</v>
      </c>
      <c r="H7" s="4">
        <f>SUM(H8:H19)</f>
        <v>21317000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24997000</v>
      </c>
      <c r="G8" s="11">
        <v>17572000</v>
      </c>
      <c r="H8" s="11">
        <v>18183000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3000000</v>
      </c>
      <c r="H11" s="11">
        <v>3134000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3920000</v>
      </c>
      <c r="G20" s="3">
        <f>SUM(G21:G29)</f>
        <v>2650000</v>
      </c>
      <c r="H20" s="3">
        <f>SUM(H21:H29)</f>
        <v>2650000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1270000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89391000</v>
      </c>
      <c r="G30" s="19">
        <f>+G5+G6+G7+G20</f>
        <v>87519000</v>
      </c>
      <c r="H30" s="19">
        <f>+H5+H6+H7+H20</f>
        <v>92368000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13878000</v>
      </c>
      <c r="G32" s="3">
        <f>SUM(G33:G38)</f>
        <v>3619000</v>
      </c>
      <c r="H32" s="3">
        <f>SUM(H33:H38)</f>
        <v>7429000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10000000</v>
      </c>
      <c r="G33" s="11">
        <v>1000000</v>
      </c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3878000</v>
      </c>
      <c r="G34" s="11">
        <v>2619000</v>
      </c>
      <c r="H34" s="11">
        <v>7429000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13878000</v>
      </c>
      <c r="G41" s="32">
        <f>+G32+G39</f>
        <v>3619000</v>
      </c>
      <c r="H41" s="32">
        <f>+H32+H39</f>
        <v>7429000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103269000</v>
      </c>
      <c r="G42" s="32">
        <f>+G30+G41</f>
        <v>91138000</v>
      </c>
      <c r="H42" s="32">
        <f>+H30+H41</f>
        <v>99797000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20000000</v>
      </c>
      <c r="G45" s="4">
        <f>SUM(G47+G53+G59+G65+G71+G77+G83+G89+G95+G101+G107+G113)</f>
        <v>30000000</v>
      </c>
      <c r="H45" s="4">
        <f>SUM(H47+H53+H59+H65+H71+H77+H83+H89+H95+H101+H107+H113)</f>
        <v>6000000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20000000</v>
      </c>
      <c r="G47" s="3">
        <f>SUM(G48:G51)</f>
        <v>30000000</v>
      </c>
      <c r="H47" s="3">
        <f>SUM(H48:H51)</f>
        <v>6000000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20000000</v>
      </c>
      <c r="G48" s="8">
        <v>30000000</v>
      </c>
      <c r="H48" s="9">
        <v>6000000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20000000</v>
      </c>
      <c r="G118" s="19">
        <f>SUM(G45)</f>
        <v>30000000</v>
      </c>
      <c r="H118" s="19">
        <f>SUM(H45)</f>
        <v>6000000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5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294923000</v>
      </c>
      <c r="G5" s="3">
        <v>309715000</v>
      </c>
      <c r="H5" s="3">
        <v>325749000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68458000</v>
      </c>
      <c r="G7" s="4">
        <f>SUM(G8:G19)</f>
        <v>89496000</v>
      </c>
      <c r="H7" s="4">
        <f>SUM(H8:H19)</f>
        <v>93537000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68458000</v>
      </c>
      <c r="G8" s="11">
        <v>71496000</v>
      </c>
      <c r="H8" s="11">
        <v>74729000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18000000</v>
      </c>
      <c r="H11" s="11">
        <v>18808000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9718000</v>
      </c>
      <c r="G20" s="3">
        <f>SUM(G21:G29)</f>
        <v>6770000</v>
      </c>
      <c r="H20" s="3">
        <f>SUM(H21:H29)</f>
        <v>1770000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1720000</v>
      </c>
      <c r="G21" s="20">
        <v>1770000</v>
      </c>
      <c r="H21" s="20">
        <v>1770000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3498000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4500000</v>
      </c>
      <c r="G26" s="11">
        <v>5000000</v>
      </c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373099000</v>
      </c>
      <c r="G30" s="19">
        <f>+G5+G6+G7+G20</f>
        <v>405981000</v>
      </c>
      <c r="H30" s="19">
        <f>+H5+H6+H7+H20</f>
        <v>421056000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111987000</v>
      </c>
      <c r="G32" s="3">
        <f>SUM(G33:G38)</f>
        <v>116933000</v>
      </c>
      <c r="H32" s="3">
        <f>SUM(H33:H38)</f>
        <v>101924000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111987000</v>
      </c>
      <c r="G34" s="11">
        <v>116933000</v>
      </c>
      <c r="H34" s="11">
        <v>101924000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111987000</v>
      </c>
      <c r="G41" s="32">
        <f>+G32+G39</f>
        <v>116933000</v>
      </c>
      <c r="H41" s="32">
        <f>+H32+H39</f>
        <v>101924000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485086000</v>
      </c>
      <c r="G42" s="32">
        <f>+G30+G41</f>
        <v>522914000</v>
      </c>
      <c r="H42" s="32">
        <f>+H30+H41</f>
        <v>522980000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25000000</v>
      </c>
      <c r="G45" s="4">
        <f>SUM(G47+G53+G59+G65+G71+G77+G83+G89+G95+G101+G107+G113)</f>
        <v>30000000</v>
      </c>
      <c r="H45" s="4">
        <f>SUM(H47+H53+H59+H65+H71+H77+H83+H89+H95+H101+H107+H113)</f>
        <v>27000000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25000000</v>
      </c>
      <c r="G47" s="3">
        <f>SUM(G48:G51)</f>
        <v>30000000</v>
      </c>
      <c r="H47" s="3">
        <f>SUM(H48:H51)</f>
        <v>27000000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25000000</v>
      </c>
      <c r="G48" s="8">
        <v>30000000</v>
      </c>
      <c r="H48" s="9">
        <v>27000000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25000000</v>
      </c>
      <c r="G118" s="19">
        <f>SUM(G45)</f>
        <v>30000000</v>
      </c>
      <c r="H118" s="19">
        <f>SUM(H45)</f>
        <v>27000000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8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307329000</v>
      </c>
      <c r="G5" s="3">
        <v>322690000</v>
      </c>
      <c r="H5" s="3">
        <v>339332000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78798000</v>
      </c>
      <c r="G7" s="4">
        <f>SUM(G8:G19)</f>
        <v>84662000</v>
      </c>
      <c r="H7" s="4">
        <f>SUM(H8:H19)</f>
        <v>88497000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71478000</v>
      </c>
      <c r="G8" s="11">
        <v>74662000</v>
      </c>
      <c r="H8" s="11">
        <v>78048000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7320000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3865000</v>
      </c>
      <c r="G20" s="3">
        <f>SUM(G21:G29)</f>
        <v>1900000</v>
      </c>
      <c r="H20" s="3">
        <f>SUM(H21:H29)</f>
        <v>1900000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1850000</v>
      </c>
      <c r="G21" s="20">
        <v>1900000</v>
      </c>
      <c r="H21" s="20">
        <v>1900000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2015000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389992000</v>
      </c>
      <c r="G30" s="19">
        <f>+G5+G6+G7+G20</f>
        <v>409252000</v>
      </c>
      <c r="H30" s="19">
        <f>+H5+H6+H7+H20</f>
        <v>429729000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24794000</v>
      </c>
      <c r="G32" s="3">
        <f>SUM(G33:G38)</f>
        <v>27462000</v>
      </c>
      <c r="H32" s="3">
        <f>SUM(H33:H38)</f>
        <v>43793000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24794000</v>
      </c>
      <c r="G34" s="11">
        <v>27462000</v>
      </c>
      <c r="H34" s="11">
        <v>43793000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24794000</v>
      </c>
      <c r="G41" s="32">
        <f>+G32+G39</f>
        <v>27462000</v>
      </c>
      <c r="H41" s="32">
        <f>+H32+H39</f>
        <v>43793000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414786000</v>
      </c>
      <c r="G42" s="32">
        <f>+G30+G41</f>
        <v>436714000</v>
      </c>
      <c r="H42" s="32">
        <f>+H30+H41</f>
        <v>473522000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15000000</v>
      </c>
      <c r="G45" s="4">
        <f>SUM(G47+G53+G59+G65+G71+G77+G83+G89+G95+G101+G107+G113)</f>
        <v>20000000</v>
      </c>
      <c r="H45" s="4">
        <f>SUM(H47+H53+H59+H65+H71+H77+H83+H89+H95+H101+H107+H113)</f>
        <v>18000000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15000000</v>
      </c>
      <c r="G47" s="3">
        <f>SUM(G48:G51)</f>
        <v>20000000</v>
      </c>
      <c r="H47" s="3">
        <f>SUM(H48:H51)</f>
        <v>18000000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15000000</v>
      </c>
      <c r="G48" s="8">
        <v>20000000</v>
      </c>
      <c r="H48" s="9">
        <v>18000000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15000000</v>
      </c>
      <c r="G118" s="19">
        <f>SUM(G45)</f>
        <v>20000000</v>
      </c>
      <c r="H118" s="19">
        <f>SUM(H45)</f>
        <v>18000000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5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50186000</v>
      </c>
      <c r="G5" s="3">
        <v>52669000</v>
      </c>
      <c r="H5" s="3">
        <v>55371000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22948000</v>
      </c>
      <c r="G7" s="4">
        <f>SUM(G8:G19)</f>
        <v>21562000</v>
      </c>
      <c r="H7" s="4">
        <f>SUM(H8:H19)</f>
        <v>22334000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22215000</v>
      </c>
      <c r="G8" s="11">
        <v>12562000</v>
      </c>
      <c r="H8" s="11">
        <v>12930000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733000</v>
      </c>
      <c r="G11" s="11">
        <v>9000000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3500000</v>
      </c>
      <c r="G20" s="3">
        <f>SUM(G21:G29)</f>
        <v>2450000</v>
      </c>
      <c r="H20" s="3">
        <f>SUM(H21:H29)</f>
        <v>2450000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2450000</v>
      </c>
      <c r="G21" s="20">
        <v>2450000</v>
      </c>
      <c r="H21" s="20">
        <v>2450000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1050000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76634000</v>
      </c>
      <c r="G30" s="19">
        <f>+G5+G6+G7+G20</f>
        <v>76681000</v>
      </c>
      <c r="H30" s="19">
        <f>+H5+H6+H7+H20</f>
        <v>80155000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13414000</v>
      </c>
      <c r="G32" s="3">
        <f>SUM(G33:G38)</f>
        <v>10708000</v>
      </c>
      <c r="H32" s="3">
        <f>SUM(H33:H38)</f>
        <v>16790000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13414000</v>
      </c>
      <c r="G34" s="11">
        <v>10708000</v>
      </c>
      <c r="H34" s="11">
        <v>16790000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13414000</v>
      </c>
      <c r="G41" s="32">
        <f>+G32+G39</f>
        <v>10708000</v>
      </c>
      <c r="H41" s="32">
        <f>+H32+H39</f>
        <v>16790000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90048000</v>
      </c>
      <c r="G42" s="32">
        <f>+G30+G41</f>
        <v>87389000</v>
      </c>
      <c r="H42" s="32">
        <f>+H30+H41</f>
        <v>96945000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20000000</v>
      </c>
      <c r="G45" s="4">
        <f>SUM(G47+G53+G59+G65+G71+G77+G83+G89+G95+G101+G107+G113)</f>
        <v>30000000</v>
      </c>
      <c r="H45" s="4">
        <f>SUM(H47+H53+H59+H65+H71+H77+H83+H89+H95+H101+H107+H113)</f>
        <v>15000000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20000000</v>
      </c>
      <c r="G47" s="3">
        <f>SUM(G48:G51)</f>
        <v>30000000</v>
      </c>
      <c r="H47" s="3">
        <f>SUM(H48:H51)</f>
        <v>15000000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20000000</v>
      </c>
      <c r="G48" s="8">
        <v>30000000</v>
      </c>
      <c r="H48" s="9">
        <v>15000000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20000000</v>
      </c>
      <c r="G118" s="19">
        <f>SUM(G45)</f>
        <v>30000000</v>
      </c>
      <c r="H118" s="19">
        <f>SUM(H45)</f>
        <v>15000000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59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124987000</v>
      </c>
      <c r="G5" s="3">
        <v>131233000</v>
      </c>
      <c r="H5" s="3">
        <v>138013000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31701000</v>
      </c>
      <c r="G7" s="4">
        <f>SUM(G8:G19)</f>
        <v>42980000</v>
      </c>
      <c r="H7" s="4">
        <f>SUM(H8:H19)</f>
        <v>44789000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31701000</v>
      </c>
      <c r="G8" s="11">
        <v>32980000</v>
      </c>
      <c r="H8" s="11">
        <v>34340000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3768000</v>
      </c>
      <c r="G20" s="3">
        <f>SUM(G21:G29)</f>
        <v>2200000</v>
      </c>
      <c r="H20" s="3">
        <f>SUM(H21:H29)</f>
        <v>2200000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2200000</v>
      </c>
      <c r="G21" s="20">
        <v>2200000</v>
      </c>
      <c r="H21" s="20">
        <v>2200000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1568000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160456000</v>
      </c>
      <c r="G30" s="19">
        <f>+G5+G6+G7+G20</f>
        <v>176413000</v>
      </c>
      <c r="H30" s="19">
        <f>+H5+H6+H7+H20</f>
        <v>185002000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13708000</v>
      </c>
      <c r="G32" s="3">
        <f>SUM(G33:G38)</f>
        <v>29935000</v>
      </c>
      <c r="H32" s="3">
        <f>SUM(H33:H38)</f>
        <v>46719000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13708000</v>
      </c>
      <c r="G34" s="11">
        <v>29935000</v>
      </c>
      <c r="H34" s="11">
        <v>46719000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13708000</v>
      </c>
      <c r="G41" s="32">
        <f>+G32+G39</f>
        <v>29935000</v>
      </c>
      <c r="H41" s="32">
        <f>+H32+H39</f>
        <v>46719000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174164000</v>
      </c>
      <c r="G42" s="32">
        <f>+G30+G41</f>
        <v>206348000</v>
      </c>
      <c r="H42" s="32">
        <f>+H30+H41</f>
        <v>231721000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zoomScale="90" zoomScaleNormal="9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1045448000</v>
      </c>
      <c r="G5" s="3">
        <v>1118513000</v>
      </c>
      <c r="H5" s="3">
        <v>1196538000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719203000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818869000</v>
      </c>
      <c r="G7" s="4">
        <f>SUM(G8:G19)</f>
        <v>853171000</v>
      </c>
      <c r="H7" s="4">
        <f>SUM(H8:H19)</f>
        <v>879084000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496166000</v>
      </c>
      <c r="G9" s="11">
        <v>518034000</v>
      </c>
      <c r="H9" s="11">
        <v>541299000</v>
      </c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40581000</v>
      </c>
      <c r="G12" s="20">
        <v>40581000</v>
      </c>
      <c r="H12" s="20">
        <v>30000000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282122000</v>
      </c>
      <c r="G19" s="11">
        <v>294556000</v>
      </c>
      <c r="H19" s="11">
        <v>307785000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37254000</v>
      </c>
      <c r="G20" s="3">
        <f>SUM(G21:G29)</f>
        <v>27383000</v>
      </c>
      <c r="H20" s="3">
        <f>SUM(H21:H29)</f>
        <v>29734000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10728000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11750000</v>
      </c>
      <c r="G24" s="11">
        <v>12000000</v>
      </c>
      <c r="H24" s="11">
        <v>13500000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13776000</v>
      </c>
      <c r="G28" s="20">
        <v>14383000</v>
      </c>
      <c r="H28" s="20">
        <v>15234000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2620774000</v>
      </c>
      <c r="G30" s="19">
        <f>+G5+G6+G7+G20</f>
        <v>1999067000</v>
      </c>
      <c r="H30" s="19">
        <f>+H5+H6+H7+H20</f>
        <v>2105356000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75125000</v>
      </c>
      <c r="G32" s="3">
        <f>SUM(G33:G38)</f>
        <v>51610000</v>
      </c>
      <c r="H32" s="3">
        <f>SUM(H33:H38)</f>
        <v>81238000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73625000</v>
      </c>
      <c r="G34" s="11">
        <v>50110000</v>
      </c>
      <c r="H34" s="11">
        <v>79738000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1500000</v>
      </c>
      <c r="G35" s="11">
        <v>1500000</v>
      </c>
      <c r="H35" s="11">
        <v>1500000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75125000</v>
      </c>
      <c r="G41" s="32">
        <f>+G32+G39</f>
        <v>51610000</v>
      </c>
      <c r="H41" s="32">
        <f>+H32+H39</f>
        <v>81238000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2695899000</v>
      </c>
      <c r="G42" s="32">
        <f>+G30+G41</f>
        <v>2050677000</v>
      </c>
      <c r="H42" s="32">
        <f>+H30+H41</f>
        <v>2186594000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200463000</v>
      </c>
      <c r="G45" s="4">
        <f>SUM(G47+G53+G59+G65+G71+G77+G83+G89+G95+G101+G107+G113)</f>
        <v>219470000</v>
      </c>
      <c r="H45" s="4">
        <f>SUM(H47+H53+H59+H65+H71+H77+H83+H89+H95+H101+H107+H113)</f>
        <v>533225000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200463000</v>
      </c>
      <c r="G59" s="3">
        <f>SUM(G60:G63)</f>
        <v>219470000</v>
      </c>
      <c r="H59" s="3">
        <f>SUM(H60:H63)</f>
        <v>533225000</v>
      </c>
    </row>
    <row r="60" spans="1:8" x14ac:dyDescent="0.25">
      <c r="A60" s="23"/>
      <c r="B60" s="23"/>
      <c r="C60" s="23"/>
      <c r="D60" s="23"/>
      <c r="E60" s="6" t="s">
        <v>91</v>
      </c>
      <c r="F60" s="7">
        <v>200463000</v>
      </c>
      <c r="G60" s="8">
        <v>219470000</v>
      </c>
      <c r="H60" s="9">
        <v>533225000</v>
      </c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200463000</v>
      </c>
      <c r="G118" s="19">
        <f>SUM(G45)</f>
        <v>219470000</v>
      </c>
      <c r="H118" s="19">
        <f>SUM(H45)</f>
        <v>533225000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97609000</v>
      </c>
      <c r="G5" s="3">
        <v>102491000</v>
      </c>
      <c r="H5" s="3">
        <v>107791000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35198000</v>
      </c>
      <c r="G7" s="4">
        <f>SUM(G8:G19)</f>
        <v>36166000</v>
      </c>
      <c r="H7" s="4">
        <f>SUM(H8:H19)</f>
        <v>37645000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35198000</v>
      </c>
      <c r="G8" s="11">
        <v>26166000</v>
      </c>
      <c r="H8" s="11">
        <v>27196000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5160000</v>
      </c>
      <c r="G20" s="3">
        <f>SUM(G21:G29)</f>
        <v>3100000</v>
      </c>
      <c r="H20" s="3">
        <f>SUM(H21:H29)</f>
        <v>3100000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2060000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137967000</v>
      </c>
      <c r="G30" s="19">
        <f>+G5+G6+G7+G20</f>
        <v>141757000</v>
      </c>
      <c r="H30" s="19">
        <f>+H5+H6+H7+H20</f>
        <v>148536000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7337000</v>
      </c>
      <c r="G32" s="3">
        <f>SUM(G33:G38)</f>
        <v>7258000</v>
      </c>
      <c r="H32" s="3">
        <f>SUM(H33:H38)</f>
        <v>11902000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7337000</v>
      </c>
      <c r="G34" s="11">
        <v>7258000</v>
      </c>
      <c r="H34" s="11">
        <v>11902000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7337000</v>
      </c>
      <c r="G41" s="32">
        <f>+G32+G39</f>
        <v>7258000</v>
      </c>
      <c r="H41" s="32">
        <f>+H32+H39</f>
        <v>11902000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145304000</v>
      </c>
      <c r="G42" s="32">
        <f>+G30+G41</f>
        <v>149015000</v>
      </c>
      <c r="H42" s="32">
        <f>+H30+H41</f>
        <v>160438000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0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204622000</v>
      </c>
      <c r="G5" s="3">
        <v>214843000</v>
      </c>
      <c r="H5" s="3">
        <v>225922000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46331000</v>
      </c>
      <c r="G7" s="4">
        <f>SUM(G8:G19)</f>
        <v>56395000</v>
      </c>
      <c r="H7" s="4">
        <f>SUM(H8:H19)</f>
        <v>58857000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44503000</v>
      </c>
      <c r="G8" s="11">
        <v>46395000</v>
      </c>
      <c r="H8" s="11">
        <v>48408000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1828000</v>
      </c>
      <c r="G11" s="11">
        <v>10000000</v>
      </c>
      <c r="H11" s="11">
        <v>10449000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5688000</v>
      </c>
      <c r="G20" s="3">
        <f>SUM(G21:G29)</f>
        <v>2850000</v>
      </c>
      <c r="H20" s="3">
        <f>SUM(H21:H29)</f>
        <v>2850000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2850000</v>
      </c>
      <c r="G21" s="20">
        <v>2850000</v>
      </c>
      <c r="H21" s="20">
        <v>2850000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2838000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256641000</v>
      </c>
      <c r="G30" s="19">
        <f>+G5+G6+G7+G20</f>
        <v>274088000</v>
      </c>
      <c r="H30" s="19">
        <f>+H5+H6+H7+H20</f>
        <v>287629000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35995000</v>
      </c>
      <c r="G32" s="3">
        <f>SUM(G33:G38)</f>
        <v>39353000</v>
      </c>
      <c r="H32" s="3">
        <f>SUM(H33:H38)</f>
        <v>28923000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35995000</v>
      </c>
      <c r="G34" s="11">
        <v>39353000</v>
      </c>
      <c r="H34" s="11">
        <v>28923000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35995000</v>
      </c>
      <c r="G41" s="32">
        <f>+G32+G39</f>
        <v>39353000</v>
      </c>
      <c r="H41" s="32">
        <f>+H32+H39</f>
        <v>28923000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292636000</v>
      </c>
      <c r="G42" s="32">
        <f>+G30+G41</f>
        <v>313441000</v>
      </c>
      <c r="H42" s="32">
        <f>+H30+H41</f>
        <v>316552000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300000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300000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>
        <v>300000</v>
      </c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300000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50744000</v>
      </c>
      <c r="G5" s="3">
        <v>53513000</v>
      </c>
      <c r="H5" s="3">
        <v>56553000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17813000</v>
      </c>
      <c r="G7" s="4">
        <f>SUM(G8:G19)</f>
        <v>30427000</v>
      </c>
      <c r="H7" s="4">
        <f>SUM(H8:H19)</f>
        <v>31620000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17813000</v>
      </c>
      <c r="G8" s="11">
        <v>18427000</v>
      </c>
      <c r="H8" s="11">
        <v>19081000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12000000</v>
      </c>
      <c r="H11" s="11">
        <v>12539000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9378000</v>
      </c>
      <c r="G20" s="3">
        <f>SUM(G21:G29)</f>
        <v>8100000</v>
      </c>
      <c r="H20" s="3">
        <f>SUM(H21:H29)</f>
        <v>9100000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1778000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4500000</v>
      </c>
      <c r="G26" s="11">
        <v>5000000</v>
      </c>
      <c r="H26" s="11">
        <v>6000000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77935000</v>
      </c>
      <c r="G30" s="19">
        <f>+G5+G6+G7+G20</f>
        <v>92040000</v>
      </c>
      <c r="H30" s="19">
        <f>+H5+H6+H7+H20</f>
        <v>97273000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77935000</v>
      </c>
      <c r="G42" s="32">
        <f>+G30+G41</f>
        <v>92040000</v>
      </c>
      <c r="H42" s="32">
        <f>+H30+H41</f>
        <v>97273000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187928000</v>
      </c>
      <c r="G5" s="3">
        <v>197362000</v>
      </c>
      <c r="H5" s="3">
        <v>207594000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58853000</v>
      </c>
      <c r="G7" s="4">
        <f>SUM(G8:G19)</f>
        <v>58975000</v>
      </c>
      <c r="H7" s="4">
        <f>SUM(H8:H19)</f>
        <v>61569000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48873000</v>
      </c>
      <c r="G8" s="11">
        <v>50975000</v>
      </c>
      <c r="H8" s="11">
        <v>53210000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9980000</v>
      </c>
      <c r="G11" s="11">
        <v>8000000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4498000</v>
      </c>
      <c r="G20" s="3">
        <f>SUM(G21:G29)</f>
        <v>2100000</v>
      </c>
      <c r="H20" s="3">
        <f>SUM(H21:H29)</f>
        <v>2100000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2398000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251279000</v>
      </c>
      <c r="G30" s="19">
        <f>+G5+G6+G7+G20</f>
        <v>258437000</v>
      </c>
      <c r="H30" s="19">
        <f>+H5+H6+H7+H20</f>
        <v>271263000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18400000</v>
      </c>
      <c r="G32" s="3">
        <f>SUM(G33:G38)</f>
        <v>14269000</v>
      </c>
      <c r="H32" s="3">
        <f>SUM(H33:H38)</f>
        <v>20082000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18400000</v>
      </c>
      <c r="G34" s="11">
        <v>14269000</v>
      </c>
      <c r="H34" s="11">
        <v>20082000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18400000</v>
      </c>
      <c r="G41" s="32">
        <f>+G32+G39</f>
        <v>14269000</v>
      </c>
      <c r="H41" s="32">
        <f>+H32+H39</f>
        <v>20082000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269679000</v>
      </c>
      <c r="G42" s="32">
        <f>+G30+G41</f>
        <v>272706000</v>
      </c>
      <c r="H42" s="32">
        <f>+H30+H41</f>
        <v>291345000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146186000</v>
      </c>
      <c r="G5" s="3">
        <v>153517000</v>
      </c>
      <c r="H5" s="3">
        <v>161472000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75116000</v>
      </c>
      <c r="G7" s="4">
        <f>SUM(G8:G19)</f>
        <v>46492000</v>
      </c>
      <c r="H7" s="4">
        <f>SUM(H8:H19)</f>
        <v>48483000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47916000</v>
      </c>
      <c r="G8" s="11">
        <v>39492000</v>
      </c>
      <c r="H8" s="11">
        <v>41169000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27200000</v>
      </c>
      <c r="G11" s="11">
        <v>7000000</v>
      </c>
      <c r="H11" s="11">
        <v>7314000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4792000</v>
      </c>
      <c r="G20" s="3">
        <f>SUM(G21:G29)</f>
        <v>3100000</v>
      </c>
      <c r="H20" s="3">
        <f>SUM(H21:H29)</f>
        <v>3100000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1692000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226094000</v>
      </c>
      <c r="G30" s="19">
        <f>+G5+G6+G7+G20</f>
        <v>203109000</v>
      </c>
      <c r="H30" s="19">
        <f>+H5+H6+H7+H20</f>
        <v>213055000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11755000</v>
      </c>
      <c r="G32" s="3">
        <f>SUM(G33:G38)</f>
        <v>12650000</v>
      </c>
      <c r="H32" s="3">
        <f>SUM(H33:H38)</f>
        <v>14915000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11755000</v>
      </c>
      <c r="G34" s="11">
        <v>12650000</v>
      </c>
      <c r="H34" s="11">
        <v>14915000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11755000</v>
      </c>
      <c r="G41" s="32">
        <f>+G32+G39</f>
        <v>12650000</v>
      </c>
      <c r="H41" s="32">
        <f>+H32+H39</f>
        <v>14915000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237849000</v>
      </c>
      <c r="G42" s="32">
        <f>+G30+G41</f>
        <v>215759000</v>
      </c>
      <c r="H42" s="32">
        <f>+H30+H41</f>
        <v>227970000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1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175143000</v>
      </c>
      <c r="G5" s="3">
        <v>183919000</v>
      </c>
      <c r="H5" s="3">
        <v>193442000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54247000</v>
      </c>
      <c r="G7" s="4">
        <f>SUM(G8:G19)</f>
        <v>60539000</v>
      </c>
      <c r="H7" s="4">
        <f>SUM(H8:H19)</f>
        <v>63184000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43687000</v>
      </c>
      <c r="G8" s="11">
        <v>45539000</v>
      </c>
      <c r="H8" s="11">
        <v>47511000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10560000</v>
      </c>
      <c r="G11" s="11">
        <v>15000000</v>
      </c>
      <c r="H11" s="11">
        <v>15673000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5412000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1700000</v>
      </c>
      <c r="G21" s="20">
        <v>1700000</v>
      </c>
      <c r="H21" s="20">
        <v>1700000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3712000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234802000</v>
      </c>
      <c r="G30" s="19">
        <f>+G5+G6+G7+G20</f>
        <v>246158000</v>
      </c>
      <c r="H30" s="19">
        <f>+H5+H6+H7+H20</f>
        <v>258326000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14933000</v>
      </c>
      <c r="G32" s="3">
        <f>SUM(G33:G38)</f>
        <v>16192000</v>
      </c>
      <c r="H32" s="3">
        <f>SUM(H33:H38)</f>
        <v>24006000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14933000</v>
      </c>
      <c r="G34" s="11">
        <v>16192000</v>
      </c>
      <c r="H34" s="11">
        <v>24006000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14933000</v>
      </c>
      <c r="G41" s="32">
        <f>+G32+G39</f>
        <v>16192000</v>
      </c>
      <c r="H41" s="32">
        <f>+H32+H39</f>
        <v>24006000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249735000</v>
      </c>
      <c r="G42" s="32">
        <f>+G30+G41</f>
        <v>262350000</v>
      </c>
      <c r="H42" s="32">
        <f>+H30+H41</f>
        <v>282332000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22400000</v>
      </c>
      <c r="G45" s="4">
        <f>SUM(G47+G53+G59+G65+G71+G77+G83+G89+G95+G101+G107+G113)</f>
        <v>30000000</v>
      </c>
      <c r="H45" s="4">
        <f>SUM(H47+H53+H59+H65+H71+H77+H83+H89+H95+H101+H107+H113)</f>
        <v>35000000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21000000</v>
      </c>
      <c r="G47" s="3">
        <f>SUM(G48:G51)</f>
        <v>30000000</v>
      </c>
      <c r="H47" s="3">
        <f>SUM(H48:H51)</f>
        <v>35000000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21000000</v>
      </c>
      <c r="G48" s="8">
        <v>30000000</v>
      </c>
      <c r="H48" s="9">
        <v>35000000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1400000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1400000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22400000</v>
      </c>
      <c r="G118" s="19">
        <f>SUM(G45)</f>
        <v>30000000</v>
      </c>
      <c r="H118" s="19">
        <f>SUM(H45)</f>
        <v>35000000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80323000</v>
      </c>
      <c r="G5" s="3">
        <v>84300000</v>
      </c>
      <c r="H5" s="3">
        <v>88614000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30563000</v>
      </c>
      <c r="G7" s="4">
        <f>SUM(G8:G19)</f>
        <v>25962000</v>
      </c>
      <c r="H7" s="4">
        <f>SUM(H8:H19)</f>
        <v>26963000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20231000</v>
      </c>
      <c r="G8" s="11">
        <v>20962000</v>
      </c>
      <c r="H8" s="11">
        <v>21738000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10332000</v>
      </c>
      <c r="G11" s="11">
        <v>5000000</v>
      </c>
      <c r="H11" s="11">
        <v>5225000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3222000</v>
      </c>
      <c r="G20" s="3">
        <f>SUM(G21:G29)</f>
        <v>1700000</v>
      </c>
      <c r="H20" s="3">
        <f>SUM(H21:H29)</f>
        <v>3118000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1700000</v>
      </c>
      <c r="G21" s="20">
        <v>1700000</v>
      </c>
      <c r="H21" s="20">
        <v>3118000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1522000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114108000</v>
      </c>
      <c r="G30" s="19">
        <f>+G5+G6+G7+G20</f>
        <v>111962000</v>
      </c>
      <c r="H30" s="19">
        <f>+H5+H6+H7+H20</f>
        <v>118695000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10822000</v>
      </c>
      <c r="G32" s="3">
        <f>SUM(G33:G38)</f>
        <v>10500000</v>
      </c>
      <c r="H32" s="3">
        <f>SUM(H33:H38)</f>
        <v>11678000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10822000</v>
      </c>
      <c r="G34" s="11">
        <v>10500000</v>
      </c>
      <c r="H34" s="11">
        <v>11678000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10822000</v>
      </c>
      <c r="G41" s="32">
        <f>+G32+G39</f>
        <v>10500000</v>
      </c>
      <c r="H41" s="32">
        <f>+H32+H39</f>
        <v>11678000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124930000</v>
      </c>
      <c r="G42" s="32">
        <f>+G30+G41</f>
        <v>122462000</v>
      </c>
      <c r="H42" s="32">
        <f>+H30+H41</f>
        <v>130373000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2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215409000</v>
      </c>
      <c r="G5" s="3">
        <v>227256000</v>
      </c>
      <c r="H5" s="3">
        <v>240103000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77410000</v>
      </c>
      <c r="G7" s="4">
        <f>SUM(G8:G19)</f>
        <v>73386000</v>
      </c>
      <c r="H7" s="4">
        <f>SUM(H8:H19)</f>
        <v>76678000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61673000</v>
      </c>
      <c r="G8" s="11">
        <v>64386000</v>
      </c>
      <c r="H8" s="11">
        <v>67274000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15737000</v>
      </c>
      <c r="G11" s="11">
        <v>9000000</v>
      </c>
      <c r="H11" s="11">
        <v>9404000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6188000</v>
      </c>
      <c r="G20" s="3">
        <f>SUM(G21:G29)</f>
        <v>3100000</v>
      </c>
      <c r="H20" s="3">
        <f>SUM(H21:H29)</f>
        <v>3100000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3088000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299007000</v>
      </c>
      <c r="G30" s="19">
        <f>+G5+G6+G7+G20</f>
        <v>303742000</v>
      </c>
      <c r="H30" s="19">
        <f>+H5+H6+H7+H20</f>
        <v>319881000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15908000</v>
      </c>
      <c r="G32" s="3">
        <f>SUM(G33:G38)</f>
        <v>17175000</v>
      </c>
      <c r="H32" s="3">
        <f>SUM(H33:H38)</f>
        <v>19234000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15908000</v>
      </c>
      <c r="G34" s="11">
        <v>17175000</v>
      </c>
      <c r="H34" s="11">
        <v>19234000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15908000</v>
      </c>
      <c r="G41" s="32">
        <f>+G32+G39</f>
        <v>17175000</v>
      </c>
      <c r="H41" s="32">
        <f>+H32+H39</f>
        <v>19234000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314915000</v>
      </c>
      <c r="G42" s="32">
        <f>+G30+G41</f>
        <v>320917000</v>
      </c>
      <c r="H42" s="32">
        <f>+H30+H41</f>
        <v>339115000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35000000</v>
      </c>
      <c r="G45" s="4">
        <f>SUM(G47+G53+G59+G65+G71+G77+G83+G89+G95+G101+G107+G113)</f>
        <v>60000000</v>
      </c>
      <c r="H45" s="4">
        <f>SUM(H47+H53+H59+H65+H71+H77+H83+H89+H95+H101+H107+H113)</f>
        <v>16203000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35000000</v>
      </c>
      <c r="G47" s="3">
        <f>SUM(G48:G51)</f>
        <v>60000000</v>
      </c>
      <c r="H47" s="3">
        <f>SUM(H48:H51)</f>
        <v>16203000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35000000</v>
      </c>
      <c r="G48" s="8">
        <v>60000000</v>
      </c>
      <c r="H48" s="9">
        <v>16203000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35000000</v>
      </c>
      <c r="G118" s="19">
        <f>SUM(G45)</f>
        <v>60000000</v>
      </c>
      <c r="H118" s="19">
        <f>SUM(H45)</f>
        <v>16203000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180384000</v>
      </c>
      <c r="G5" s="3">
        <v>189543000</v>
      </c>
      <c r="H5" s="3">
        <v>199503000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58575000</v>
      </c>
      <c r="G7" s="4">
        <f>SUM(G8:G19)</f>
        <v>68051000</v>
      </c>
      <c r="H7" s="4">
        <f>SUM(H8:H19)</f>
        <v>71035000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44175000</v>
      </c>
      <c r="G8" s="11">
        <v>46051000</v>
      </c>
      <c r="H8" s="11">
        <v>48047000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14400000</v>
      </c>
      <c r="G11" s="11">
        <v>22000000</v>
      </c>
      <c r="H11" s="11">
        <v>22988000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4189000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1700000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2539000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243148000</v>
      </c>
      <c r="G30" s="19">
        <f>+G5+G6+G7+G20</f>
        <v>259294000</v>
      </c>
      <c r="H30" s="19">
        <f>+H5+H6+H7+H20</f>
        <v>272238000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54442000</v>
      </c>
      <c r="G32" s="3">
        <f>SUM(G33:G38)</f>
        <v>43676000</v>
      </c>
      <c r="H32" s="3">
        <f>SUM(H33:H38)</f>
        <v>50169000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54442000</v>
      </c>
      <c r="G34" s="11">
        <v>43676000</v>
      </c>
      <c r="H34" s="11">
        <v>50169000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54442000</v>
      </c>
      <c r="G41" s="32">
        <f>+G32+G39</f>
        <v>43676000</v>
      </c>
      <c r="H41" s="32">
        <f>+H32+H39</f>
        <v>50169000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297590000</v>
      </c>
      <c r="G42" s="32">
        <f>+G30+G41</f>
        <v>302970000</v>
      </c>
      <c r="H42" s="32">
        <f>+H30+H41</f>
        <v>322407000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69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177125000</v>
      </c>
      <c r="G5" s="3">
        <v>185969000</v>
      </c>
      <c r="H5" s="3">
        <v>195549000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43640000</v>
      </c>
      <c r="G7" s="4">
        <f>SUM(G8:G19)</f>
        <v>46491000</v>
      </c>
      <c r="H7" s="4">
        <f>SUM(H8:H19)</f>
        <v>48505000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43640000</v>
      </c>
      <c r="G8" s="11">
        <v>45491000</v>
      </c>
      <c r="H8" s="11">
        <v>47460000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1000000</v>
      </c>
      <c r="H11" s="11">
        <v>1045000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3308000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1700000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1658000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224073000</v>
      </c>
      <c r="G30" s="19">
        <f>+G5+G6+G7+G20</f>
        <v>234160000</v>
      </c>
      <c r="H30" s="19">
        <f>+H5+H6+H7+H20</f>
        <v>245754000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10728000</v>
      </c>
      <c r="G32" s="3">
        <f>SUM(G33:G38)</f>
        <v>16330000</v>
      </c>
      <c r="H32" s="3">
        <f>SUM(H33:H38)</f>
        <v>18630000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10728000</v>
      </c>
      <c r="G34" s="11">
        <v>16330000</v>
      </c>
      <c r="H34" s="11">
        <v>18630000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10728000</v>
      </c>
      <c r="G41" s="32">
        <f>+G32+G39</f>
        <v>16330000</v>
      </c>
      <c r="H41" s="32">
        <f>+H32+H39</f>
        <v>18630000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234801000</v>
      </c>
      <c r="G42" s="32">
        <f>+G30+G41</f>
        <v>250490000</v>
      </c>
      <c r="H42" s="32">
        <f>+H30+H41</f>
        <v>264384000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9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104576000</v>
      </c>
      <c r="G5" s="3">
        <v>108076000</v>
      </c>
      <c r="H5" s="3">
        <v>111800000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2396000</v>
      </c>
      <c r="G7" s="4">
        <f>SUM(G8:G19)</f>
        <v>2405000</v>
      </c>
      <c r="H7" s="4">
        <f>SUM(H8:H19)</f>
        <v>2492000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2396000</v>
      </c>
      <c r="G13" s="20">
        <v>2405000</v>
      </c>
      <c r="H13" s="20">
        <v>2492000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2073000</v>
      </c>
      <c r="G20" s="3">
        <f>SUM(G21:G29)</f>
        <v>1000000</v>
      </c>
      <c r="H20" s="3">
        <f>SUM(H21:H29)</f>
        <v>1000000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1073000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109045000</v>
      </c>
      <c r="G30" s="19">
        <f>+G5+G6+G7+G20</f>
        <v>111481000</v>
      </c>
      <c r="H30" s="19">
        <f>+H5+H6+H7+H20</f>
        <v>115292000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1475000</v>
      </c>
      <c r="G39" s="3">
        <f>SUM(G40:G40)</f>
        <v>1260000</v>
      </c>
      <c r="H39" s="3">
        <f>SUM(H40:H40)</f>
        <v>1260000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1475000</v>
      </c>
      <c r="G40" s="20">
        <v>1260000</v>
      </c>
      <c r="H40" s="20">
        <v>1260000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1475000</v>
      </c>
      <c r="G41" s="32">
        <f>+G32+G39</f>
        <v>1260000</v>
      </c>
      <c r="H41" s="32">
        <f>+H32+H39</f>
        <v>1260000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110520000</v>
      </c>
      <c r="G42" s="32">
        <f>+G30+G41</f>
        <v>112741000</v>
      </c>
      <c r="H42" s="32">
        <f>+H30+H41</f>
        <v>116552000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6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70586000</v>
      </c>
      <c r="G5" s="3">
        <v>75058000</v>
      </c>
      <c r="H5" s="3">
        <v>79983000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32748000</v>
      </c>
      <c r="G7" s="4">
        <f>SUM(G8:G19)</f>
        <v>28575000</v>
      </c>
      <c r="H7" s="4">
        <f>SUM(H8:H19)</f>
        <v>29697000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21008000</v>
      </c>
      <c r="G8" s="11">
        <v>21775000</v>
      </c>
      <c r="H8" s="11">
        <v>22592000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11740000</v>
      </c>
      <c r="G11" s="11">
        <v>6800000</v>
      </c>
      <c r="H11" s="11">
        <v>7105000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3552000</v>
      </c>
      <c r="G20" s="3">
        <f>SUM(G21:G29)</f>
        <v>2200000</v>
      </c>
      <c r="H20" s="3">
        <f>SUM(H21:H29)</f>
        <v>2200000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2200000</v>
      </c>
      <c r="G21" s="20">
        <v>2200000</v>
      </c>
      <c r="H21" s="20">
        <v>2200000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1352000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106886000</v>
      </c>
      <c r="G30" s="19">
        <f>+G5+G6+G7+G20</f>
        <v>105833000</v>
      </c>
      <c r="H30" s="19">
        <f>+H5+H6+H7+H20</f>
        <v>111880000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0</v>
      </c>
      <c r="G41" s="32">
        <f>+G32+G39</f>
        <v>0</v>
      </c>
      <c r="H41" s="32">
        <f>+H32+H39</f>
        <v>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106886000</v>
      </c>
      <c r="G42" s="32">
        <f>+G30+G41</f>
        <v>105833000</v>
      </c>
      <c r="H42" s="32">
        <f>+H30+H41</f>
        <v>111880000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5000000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5000000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5000000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5000000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71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310567000</v>
      </c>
      <c r="G5" s="3">
        <v>328047000</v>
      </c>
      <c r="H5" s="3">
        <v>347096000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70191000</v>
      </c>
      <c r="G7" s="4">
        <f>SUM(G8:G19)</f>
        <v>67862000</v>
      </c>
      <c r="H7" s="4">
        <f>SUM(H8:H19)</f>
        <v>70909000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62127000</v>
      </c>
      <c r="G8" s="11">
        <v>64862000</v>
      </c>
      <c r="H8" s="11">
        <v>67774000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8064000</v>
      </c>
      <c r="G11" s="11">
        <v>3000000</v>
      </c>
      <c r="H11" s="11">
        <v>3135000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3266000</v>
      </c>
      <c r="G20" s="3">
        <f>SUM(G21:G29)</f>
        <v>1700000</v>
      </c>
      <c r="H20" s="3">
        <f>SUM(H21:H29)</f>
        <v>3118000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3118000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1616000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384024000</v>
      </c>
      <c r="G30" s="19">
        <f>+G5+G6+G7+G20</f>
        <v>397609000</v>
      </c>
      <c r="H30" s="19">
        <f>+H5+H6+H7+H20</f>
        <v>421123000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27442000</v>
      </c>
      <c r="G32" s="3">
        <f>SUM(G33:G38)</f>
        <v>30492000</v>
      </c>
      <c r="H32" s="3">
        <f>SUM(H33:H38)</f>
        <v>42987000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27442000</v>
      </c>
      <c r="G34" s="11">
        <v>30492000</v>
      </c>
      <c r="H34" s="11">
        <v>42987000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27442000</v>
      </c>
      <c r="G41" s="32">
        <f>+G32+G39</f>
        <v>30492000</v>
      </c>
      <c r="H41" s="32">
        <f>+H32+H39</f>
        <v>42987000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411466000</v>
      </c>
      <c r="G42" s="32">
        <f>+G30+G41</f>
        <v>428101000</v>
      </c>
      <c r="H42" s="32">
        <f>+H30+H41</f>
        <v>464110000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8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72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182985000</v>
      </c>
      <c r="G5" s="3">
        <v>192993000</v>
      </c>
      <c r="H5" s="3">
        <v>203901000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56542000</v>
      </c>
      <c r="G7" s="4">
        <f>SUM(G8:G19)</f>
        <v>47484000</v>
      </c>
      <c r="H7" s="4">
        <f>SUM(H8:H19)</f>
        <v>49524000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38862000</v>
      </c>
      <c r="G8" s="11">
        <v>40484000</v>
      </c>
      <c r="H8" s="11">
        <v>42210000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17680000</v>
      </c>
      <c r="G11" s="11">
        <v>7000000</v>
      </c>
      <c r="H11" s="11">
        <v>7314000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4232000</v>
      </c>
      <c r="G20" s="3">
        <f>SUM(G21:G29)</f>
        <v>2650000</v>
      </c>
      <c r="H20" s="3">
        <f>SUM(H21:H29)</f>
        <v>2650000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1582000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243759000</v>
      </c>
      <c r="G30" s="19">
        <f>+G5+G6+G7+G20</f>
        <v>243127000</v>
      </c>
      <c r="H30" s="19">
        <f>+H5+H6+H7+H20</f>
        <v>256075000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16020000</v>
      </c>
      <c r="G32" s="3">
        <f>SUM(G33:G38)</f>
        <v>18412000</v>
      </c>
      <c r="H32" s="3">
        <f>SUM(H33:H38)</f>
        <v>29014000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16020000</v>
      </c>
      <c r="G34" s="11">
        <v>18412000</v>
      </c>
      <c r="H34" s="11">
        <v>29014000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16020000</v>
      </c>
      <c r="G41" s="32">
        <f>+G32+G39</f>
        <v>18412000</v>
      </c>
      <c r="H41" s="32">
        <f>+H32+H39</f>
        <v>29014000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259779000</v>
      </c>
      <c r="G42" s="32">
        <f>+G30+G41</f>
        <v>261539000</v>
      </c>
      <c r="H42" s="32">
        <f>+H30+H41</f>
        <v>285089000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5000000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5000000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>
        <v>5000000</v>
      </c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5000000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3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73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313293000</v>
      </c>
      <c r="G5" s="3">
        <v>329933000</v>
      </c>
      <c r="H5" s="3">
        <v>348046000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69440000</v>
      </c>
      <c r="G7" s="4">
        <f>SUM(G8:G19)</f>
        <v>80526000</v>
      </c>
      <c r="H7" s="4">
        <f>SUM(H8:H19)</f>
        <v>89169000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69440000</v>
      </c>
      <c r="G8" s="11">
        <v>72526000</v>
      </c>
      <c r="H8" s="11">
        <v>75810000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8000000</v>
      </c>
      <c r="H11" s="11">
        <v>8359000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>
        <v>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3509000</v>
      </c>
      <c r="G20" s="3">
        <f>SUM(G21:G29)</f>
        <v>1650000</v>
      </c>
      <c r="H20" s="3">
        <f>SUM(H21:H29)</f>
        <v>1650000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1650000</v>
      </c>
      <c r="H21" s="20">
        <v>1650000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1859000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386242000</v>
      </c>
      <c r="G30" s="19">
        <f>+G5+G6+G7+G20</f>
        <v>412109000</v>
      </c>
      <c r="H30" s="19">
        <f>+H5+H6+H7+H20</f>
        <v>438865000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22908000</v>
      </c>
      <c r="G32" s="3">
        <f>SUM(G33:G38)</f>
        <v>23675000</v>
      </c>
      <c r="H32" s="3">
        <f>SUM(H33:H38)</f>
        <v>25573000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21908000</v>
      </c>
      <c r="G34" s="11">
        <v>23575000</v>
      </c>
      <c r="H34" s="11">
        <v>25473000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22908000</v>
      </c>
      <c r="G41" s="32">
        <f>+G32+G39</f>
        <v>23675000</v>
      </c>
      <c r="H41" s="32">
        <f>+H32+H39</f>
        <v>25573000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409150000</v>
      </c>
      <c r="G42" s="32">
        <f>+G30+G41</f>
        <v>435784000</v>
      </c>
      <c r="H42" s="32">
        <f>+H30+H41</f>
        <v>464438000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1000000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1000000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1000000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1000000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217727000</v>
      </c>
      <c r="G5" s="3">
        <v>228667000</v>
      </c>
      <c r="H5" s="3">
        <v>240534000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71261000</v>
      </c>
      <c r="G7" s="4">
        <f>SUM(G8:G19)</f>
        <v>67462000</v>
      </c>
      <c r="H7" s="4">
        <f>SUM(H8:H19)</f>
        <v>70443000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50293000</v>
      </c>
      <c r="G8" s="11">
        <v>52462000</v>
      </c>
      <c r="H8" s="11">
        <v>54769000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20968000</v>
      </c>
      <c r="G11" s="11">
        <v>15000000</v>
      </c>
      <c r="H11" s="11">
        <v>15674000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4600000</v>
      </c>
      <c r="G20" s="3">
        <f>SUM(G21:G29)</f>
        <v>2300000</v>
      </c>
      <c r="H20" s="3">
        <f>SUM(H21:H29)</f>
        <v>2300000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2300000</v>
      </c>
      <c r="G21" s="20">
        <v>2300000</v>
      </c>
      <c r="H21" s="20">
        <v>2300000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2300000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293588000</v>
      </c>
      <c r="G30" s="19">
        <f>+G5+G6+G7+G20</f>
        <v>298429000</v>
      </c>
      <c r="H30" s="19">
        <f>+H5+H6+H7+H20</f>
        <v>313277000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15149000</v>
      </c>
      <c r="G32" s="3">
        <f>SUM(G33:G38)</f>
        <v>11788000</v>
      </c>
      <c r="H32" s="3">
        <f>SUM(H33:H38)</f>
        <v>15899000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15149000</v>
      </c>
      <c r="G34" s="11">
        <v>11788000</v>
      </c>
      <c r="H34" s="11">
        <v>15899000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15149000</v>
      </c>
      <c r="G41" s="32">
        <f>+G32+G39</f>
        <v>11788000</v>
      </c>
      <c r="H41" s="32">
        <f>+H32+H39</f>
        <v>15899000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308737000</v>
      </c>
      <c r="G42" s="32">
        <f>+G30+G41</f>
        <v>310217000</v>
      </c>
      <c r="H42" s="32">
        <f>+H30+H41</f>
        <v>329176000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1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404115000</v>
      </c>
      <c r="G5" s="3">
        <v>429505000</v>
      </c>
      <c r="H5" s="3">
        <v>457148000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101986000</v>
      </c>
      <c r="G7" s="4">
        <f>SUM(G8:G19)</f>
        <v>121282000</v>
      </c>
      <c r="H7" s="4">
        <f>SUM(H8:H19)</f>
        <v>126869000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98791000</v>
      </c>
      <c r="G8" s="11">
        <v>103282000</v>
      </c>
      <c r="H8" s="11">
        <v>108061000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3195000</v>
      </c>
      <c r="G11" s="11">
        <v>18000000</v>
      </c>
      <c r="H11" s="11">
        <v>18808000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16541000</v>
      </c>
      <c r="G20" s="3">
        <f>SUM(G21:G29)</f>
        <v>12350000</v>
      </c>
      <c r="H20" s="3">
        <f>SUM(H21:H29)</f>
        <v>14365000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2850000</v>
      </c>
      <c r="G21" s="20">
        <v>2850000</v>
      </c>
      <c r="H21" s="20">
        <v>2850000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4191000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5500000</v>
      </c>
      <c r="G24" s="11">
        <v>5500000</v>
      </c>
      <c r="H24" s="11">
        <v>6000000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4000000</v>
      </c>
      <c r="G26" s="11">
        <v>4000000</v>
      </c>
      <c r="H26" s="11">
        <v>5515000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522642000</v>
      </c>
      <c r="G30" s="19">
        <f>+G5+G6+G7+G20</f>
        <v>563137000</v>
      </c>
      <c r="H30" s="19">
        <f>+H5+H6+H7+H20</f>
        <v>598382000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86784000</v>
      </c>
      <c r="G32" s="3">
        <f>SUM(G33:G38)</f>
        <v>79305000</v>
      </c>
      <c r="H32" s="3">
        <f>SUM(H33:H38)</f>
        <v>76814000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84784000</v>
      </c>
      <c r="G34" s="11">
        <v>79205000</v>
      </c>
      <c r="H34" s="11">
        <v>76814000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2000000</v>
      </c>
      <c r="G35" s="11">
        <v>100000</v>
      </c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86784000</v>
      </c>
      <c r="G41" s="32">
        <f>+G32+G39</f>
        <v>79305000</v>
      </c>
      <c r="H41" s="32">
        <f>+H32+H39</f>
        <v>76814000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609426000</v>
      </c>
      <c r="G42" s="32">
        <f>+G30+G41</f>
        <v>642442000</v>
      </c>
      <c r="H42" s="32">
        <f>+H30+H41</f>
        <v>675196000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19000000</v>
      </c>
      <c r="G45" s="4">
        <f>SUM(G47+G53+G59+G65+G71+G77+G83+G89+G95+G101+G107+G113)</f>
        <v>30000000</v>
      </c>
      <c r="H45" s="4">
        <f>SUM(H47+H53+H59+H65+H71+H77+H83+H89+H95+H101+H107+H113)</f>
        <v>17000000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19000000</v>
      </c>
      <c r="G47" s="3">
        <f>SUM(G48:G51)</f>
        <v>30000000</v>
      </c>
      <c r="H47" s="3">
        <f>SUM(H48:H51)</f>
        <v>17000000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19000000</v>
      </c>
      <c r="G48" s="8">
        <v>30000000</v>
      </c>
      <c r="H48" s="9">
        <v>17000000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19000000</v>
      </c>
      <c r="G118" s="19">
        <f>SUM(G45)</f>
        <v>30000000</v>
      </c>
      <c r="H118" s="19">
        <f>SUM(H45)</f>
        <v>17000000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5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286308000</v>
      </c>
      <c r="G5" s="3">
        <v>302542000</v>
      </c>
      <c r="H5" s="3">
        <v>320232000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102356000</v>
      </c>
      <c r="G7" s="4">
        <f>SUM(G8:G19)</f>
        <v>111006000</v>
      </c>
      <c r="H7" s="4">
        <f>SUM(H8:H19)</f>
        <v>115965000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56068000</v>
      </c>
      <c r="G8" s="11">
        <v>58514000</v>
      </c>
      <c r="H8" s="11">
        <v>61116000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46288000</v>
      </c>
      <c r="G11" s="11">
        <v>52492000</v>
      </c>
      <c r="H11" s="11">
        <v>54849000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6460000</v>
      </c>
      <c r="G20" s="3">
        <f>SUM(G21:G29)</f>
        <v>1700000</v>
      </c>
      <c r="H20" s="3">
        <f>SUM(H21:H29)</f>
        <v>1700000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1700000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4810000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395124000</v>
      </c>
      <c r="G30" s="19">
        <f>+G5+G6+G7+G20</f>
        <v>415248000</v>
      </c>
      <c r="H30" s="19">
        <f>+H5+H6+H7+H20</f>
        <v>437897000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30418000</v>
      </c>
      <c r="G32" s="3">
        <f>SUM(G33:G38)</f>
        <v>42014000</v>
      </c>
      <c r="H32" s="3">
        <f>SUM(H33:H38)</f>
        <v>42273000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30418000</v>
      </c>
      <c r="G34" s="11">
        <v>42014000</v>
      </c>
      <c r="H34" s="11">
        <v>42273000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30418000</v>
      </c>
      <c r="G41" s="32">
        <f>+G32+G39</f>
        <v>42014000</v>
      </c>
      <c r="H41" s="32">
        <f>+H32+H39</f>
        <v>42273000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425542000</v>
      </c>
      <c r="G42" s="32">
        <f>+G30+G41</f>
        <v>457262000</v>
      </c>
      <c r="H42" s="32">
        <f>+H30+H41</f>
        <v>480170000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6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260936000</v>
      </c>
      <c r="G5" s="3">
        <v>274427000</v>
      </c>
      <c r="H5" s="3">
        <v>289104000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52786000</v>
      </c>
      <c r="G7" s="4">
        <f>SUM(G8:G19)</f>
        <v>83074000</v>
      </c>
      <c r="H7" s="4">
        <f>SUM(H8:H19)</f>
        <v>86766000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52786000</v>
      </c>
      <c r="G8" s="11">
        <v>55074000</v>
      </c>
      <c r="H8" s="11">
        <v>57509000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28000000</v>
      </c>
      <c r="H11" s="11">
        <v>29257000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5072000</v>
      </c>
      <c r="G20" s="3">
        <f>SUM(G21:G29)</f>
        <v>1720000</v>
      </c>
      <c r="H20" s="3">
        <f>SUM(H21:H29)</f>
        <v>1720000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1720000</v>
      </c>
      <c r="G21" s="20">
        <v>1720000</v>
      </c>
      <c r="H21" s="20">
        <v>1720000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3352000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318794000</v>
      </c>
      <c r="G30" s="19">
        <f>+G5+G6+G7+G20</f>
        <v>359221000</v>
      </c>
      <c r="H30" s="19">
        <f>+H5+H6+H7+H20</f>
        <v>377590000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158289000</v>
      </c>
      <c r="G32" s="3">
        <f>SUM(G33:G38)</f>
        <v>120895000</v>
      </c>
      <c r="H32" s="3">
        <f>SUM(H33:H38)</f>
        <v>53257000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158289000</v>
      </c>
      <c r="G34" s="11">
        <v>120895000</v>
      </c>
      <c r="H34" s="11">
        <v>53257000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158289000</v>
      </c>
      <c r="G41" s="32">
        <f>+G32+G39</f>
        <v>120895000</v>
      </c>
      <c r="H41" s="32">
        <f>+H32+H39</f>
        <v>53257000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477083000</v>
      </c>
      <c r="G42" s="32">
        <f>+G30+G41</f>
        <v>480116000</v>
      </c>
      <c r="H42" s="32">
        <f>+H30+H41</f>
        <v>430847000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30887000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27187000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>
        <v>27187000</v>
      </c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3700000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3700000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30887000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320095000</v>
      </c>
      <c r="G5" s="3">
        <v>339797000</v>
      </c>
      <c r="H5" s="3">
        <v>361325000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71438000</v>
      </c>
      <c r="G7" s="4">
        <f>SUM(G8:G19)</f>
        <v>85433000</v>
      </c>
      <c r="H7" s="4">
        <f>SUM(H8:H19)</f>
        <v>89241000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55038000</v>
      </c>
      <c r="G8" s="11">
        <v>57433000</v>
      </c>
      <c r="H8" s="11">
        <v>59984000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16400000</v>
      </c>
      <c r="G11" s="11">
        <v>28000000</v>
      </c>
      <c r="H11" s="11">
        <v>29257000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5787000</v>
      </c>
      <c r="G20" s="3">
        <f>SUM(G21:G29)</f>
        <v>2100000</v>
      </c>
      <c r="H20" s="3">
        <f>SUM(H21:H29)</f>
        <v>2100000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2100000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3687000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397320000</v>
      </c>
      <c r="G30" s="19">
        <f>+G5+G6+G7+G20</f>
        <v>427330000</v>
      </c>
      <c r="H30" s="19">
        <f>+H5+H6+H7+H20</f>
        <v>452666000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27655000</v>
      </c>
      <c r="G32" s="3">
        <f>SUM(G33:G38)</f>
        <v>45557000</v>
      </c>
      <c r="H32" s="3">
        <f>SUM(H33:H38)</f>
        <v>46335000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27555000</v>
      </c>
      <c r="G34" s="11">
        <v>45457000</v>
      </c>
      <c r="H34" s="11">
        <v>46235000</v>
      </c>
    </row>
    <row r="35" spans="1:8" ht="13" x14ac:dyDescent="0.3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27655000</v>
      </c>
      <c r="G41" s="32">
        <f>+G32+G39</f>
        <v>45557000</v>
      </c>
      <c r="H41" s="32">
        <f>+H32+H39</f>
        <v>46335000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424975000</v>
      </c>
      <c r="G42" s="32">
        <f>+G30+G41</f>
        <v>472887000</v>
      </c>
      <c r="H42" s="32">
        <f>+H30+H41</f>
        <v>499001000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6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79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149587000</v>
      </c>
      <c r="G5" s="3">
        <v>157110000</v>
      </c>
      <c r="H5" s="3">
        <v>165284000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37602000</v>
      </c>
      <c r="G7" s="4">
        <f>SUM(G8:G19)</f>
        <v>49802000</v>
      </c>
      <c r="H7" s="4">
        <f>SUM(H8:H19)</f>
        <v>51913000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30576000</v>
      </c>
      <c r="G8" s="11">
        <v>31802000</v>
      </c>
      <c r="H8" s="11">
        <v>33105000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>
        <v>7026000</v>
      </c>
      <c r="G11" s="11">
        <v>18000000</v>
      </c>
      <c r="H11" s="11">
        <v>18808000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5444000</v>
      </c>
      <c r="G20" s="3">
        <f>SUM(G21:G29)</f>
        <v>2650000</v>
      </c>
      <c r="H20" s="3">
        <f>SUM(H21:H29)</f>
        <v>2650000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2794000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192633000</v>
      </c>
      <c r="G30" s="19">
        <f>+G5+G6+G7+G20</f>
        <v>209562000</v>
      </c>
      <c r="H30" s="19">
        <f>+H5+H6+H7+H20</f>
        <v>219847000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8771000</v>
      </c>
      <c r="G32" s="3">
        <f>SUM(G33:G38)</f>
        <v>12719000</v>
      </c>
      <c r="H32" s="3">
        <f>SUM(H33:H38)</f>
        <v>11505000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8771000</v>
      </c>
      <c r="G34" s="11">
        <v>12719000</v>
      </c>
      <c r="H34" s="11">
        <v>11505000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8771000</v>
      </c>
      <c r="G41" s="32">
        <f>+G32+G39</f>
        <v>12719000</v>
      </c>
      <c r="H41" s="32">
        <f>+H32+H39</f>
        <v>11505000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201404000</v>
      </c>
      <c r="G42" s="32">
        <f>+G30+G41</f>
        <v>222281000</v>
      </c>
      <c r="H42" s="32">
        <f>+H30+H41</f>
        <v>231352000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23500000</v>
      </c>
      <c r="G45" s="4">
        <f>SUM(G47+G53+G59+G65+G71+G77+G83+G89+G95+G101+G107+G113)</f>
        <v>20000000</v>
      </c>
      <c r="H45" s="4">
        <f>SUM(H47+H53+H59+H65+H71+H77+H83+H89+H95+H101+H107+H113)</f>
        <v>10898000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20000000</v>
      </c>
      <c r="G47" s="3">
        <f>SUM(G48:G51)</f>
        <v>20000000</v>
      </c>
      <c r="H47" s="3">
        <f>SUM(H48:H51)</f>
        <v>10898000</v>
      </c>
    </row>
    <row r="48" spans="1:8" x14ac:dyDescent="0.25">
      <c r="A48" s="23"/>
      <c r="B48" s="23"/>
      <c r="C48" s="23"/>
      <c r="D48" s="23"/>
      <c r="E48" s="6" t="s">
        <v>86</v>
      </c>
      <c r="F48" s="7">
        <v>20000000</v>
      </c>
      <c r="G48" s="8">
        <v>20000000</v>
      </c>
      <c r="H48" s="9">
        <v>10898000</v>
      </c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3500000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>
        <v>3500000</v>
      </c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23500000</v>
      </c>
      <c r="G118" s="19">
        <f>SUM(G45)</f>
        <v>20000000</v>
      </c>
      <c r="H118" s="19">
        <f>SUM(H45)</f>
        <v>10898000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44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1025616000</v>
      </c>
      <c r="G5" s="3">
        <v>1089808000</v>
      </c>
      <c r="H5" s="3">
        <v>1157054000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582805000</v>
      </c>
      <c r="G7" s="4">
        <f>SUM(G8:G19)</f>
        <v>591116000</v>
      </c>
      <c r="H7" s="4">
        <f>SUM(H8:H19)</f>
        <v>619263000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493661000</v>
      </c>
      <c r="G8" s="11">
        <v>517060000</v>
      </c>
      <c r="H8" s="11">
        <v>541952000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3144000</v>
      </c>
      <c r="G13" s="20">
        <v>3156000</v>
      </c>
      <c r="H13" s="20">
        <v>3270000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86000000</v>
      </c>
      <c r="G16" s="11">
        <v>70900000</v>
      </c>
      <c r="H16" s="11">
        <v>74041000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6199000</v>
      </c>
      <c r="G20" s="3">
        <f>SUM(G21:G29)</f>
        <v>1250000</v>
      </c>
      <c r="H20" s="3">
        <f>SUM(H21:H29)</f>
        <v>2668000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1200000</v>
      </c>
      <c r="G21" s="20">
        <v>1250000</v>
      </c>
      <c r="H21" s="20">
        <v>2668000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4999000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1614620000</v>
      </c>
      <c r="G30" s="19">
        <f>+G5+G6+G7+G20</f>
        <v>1682174000</v>
      </c>
      <c r="H30" s="19">
        <f>+H5+H6+H7+H20</f>
        <v>1778985000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222935000</v>
      </c>
      <c r="G32" s="3">
        <f>SUM(G33:G38)</f>
        <v>244237000</v>
      </c>
      <c r="H32" s="3">
        <f>SUM(H33:H38)</f>
        <v>283098000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222935000</v>
      </c>
      <c r="G33" s="11">
        <v>244237000</v>
      </c>
      <c r="H33" s="11">
        <v>283098000</v>
      </c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4895000</v>
      </c>
      <c r="G39" s="3">
        <f>SUM(G40:G40)</f>
        <v>4180000</v>
      </c>
      <c r="H39" s="3">
        <f>SUM(H40:H40)</f>
        <v>4180000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4895000</v>
      </c>
      <c r="G40" s="20">
        <v>4180000</v>
      </c>
      <c r="H40" s="20">
        <v>4180000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227830000</v>
      </c>
      <c r="G41" s="32">
        <f>+G32+G39</f>
        <v>248417000</v>
      </c>
      <c r="H41" s="32">
        <f>+H32+H39</f>
        <v>287278000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1842450000</v>
      </c>
      <c r="G42" s="32">
        <f>+G30+G41</f>
        <v>1930591000</v>
      </c>
      <c r="H42" s="32">
        <f>+H30+H41</f>
        <v>2066263000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37" zoomScale="90" zoomScaleNormal="90" workbookViewId="0">
      <selection activeCell="F7" sqref="F7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80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1288228000</v>
      </c>
      <c r="G5" s="3">
        <v>1389940000</v>
      </c>
      <c r="H5" s="3">
        <v>1499327000</v>
      </c>
    </row>
    <row r="6" spans="1:8" ht="13" x14ac:dyDescent="0.3">
      <c r="A6" s="23"/>
      <c r="B6" s="23"/>
      <c r="C6" s="23"/>
      <c r="D6" s="23"/>
      <c r="E6" s="27" t="s">
        <v>9</v>
      </c>
      <c r="F6" s="3">
        <v>754473000</v>
      </c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1267945000</v>
      </c>
      <c r="G7" s="4">
        <f>SUM(G8:G19)</f>
        <v>1336665000</v>
      </c>
      <c r="H7" s="4">
        <f>SUM(H8:H19)</f>
        <v>1367668000</v>
      </c>
    </row>
    <row r="8" spans="1:8" ht="13" x14ac:dyDescent="0.3">
      <c r="A8" s="23"/>
      <c r="B8" s="23"/>
      <c r="C8" s="23"/>
      <c r="D8" s="23"/>
      <c r="E8" s="28" t="s">
        <v>11</v>
      </c>
      <c r="F8" s="11"/>
      <c r="G8" s="11"/>
      <c r="H8" s="11"/>
    </row>
    <row r="9" spans="1:8" ht="13" x14ac:dyDescent="0.3">
      <c r="A9" s="23"/>
      <c r="B9" s="23"/>
      <c r="C9" s="23"/>
      <c r="D9" s="23"/>
      <c r="E9" s="28" t="s">
        <v>12</v>
      </c>
      <c r="F9" s="11">
        <v>588945000</v>
      </c>
      <c r="G9" s="11">
        <v>614902000</v>
      </c>
      <c r="H9" s="11">
        <v>642517000</v>
      </c>
    </row>
    <row r="10" spans="1:8" ht="13" x14ac:dyDescent="0.3">
      <c r="A10" s="23"/>
      <c r="B10" s="23"/>
      <c r="C10" s="23"/>
      <c r="D10" s="23"/>
      <c r="E10" s="28" t="s">
        <v>13</v>
      </c>
      <c r="F10" s="20">
        <v>318543000</v>
      </c>
      <c r="G10" s="20">
        <v>332128000</v>
      </c>
      <c r="H10" s="20">
        <v>344814000</v>
      </c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>
        <v>25581000</v>
      </c>
      <c r="G12" s="20">
        <v>40000000</v>
      </c>
      <c r="H12" s="20">
        <v>15000000</v>
      </c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>
        <v>334876000</v>
      </c>
      <c r="G19" s="11">
        <v>349635000</v>
      </c>
      <c r="H19" s="11">
        <v>365337000</v>
      </c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52956000</v>
      </c>
      <c r="G20" s="3">
        <f>SUM(G21:G29)</f>
        <v>43968000</v>
      </c>
      <c r="H20" s="3">
        <f>SUM(H21:H29)</f>
        <v>46972000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9884000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12750000</v>
      </c>
      <c r="G24" s="11">
        <v>12750000</v>
      </c>
      <c r="H24" s="11">
        <v>13500000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9000000</v>
      </c>
      <c r="G26" s="11">
        <v>9000000</v>
      </c>
      <c r="H26" s="11">
        <v>10000000</v>
      </c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>
        <v>20322000</v>
      </c>
      <c r="G28" s="20">
        <v>21218000</v>
      </c>
      <c r="H28" s="20">
        <v>22472000</v>
      </c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3363602000</v>
      </c>
      <c r="G30" s="19">
        <f>+G5+G6+G7+G20</f>
        <v>2770573000</v>
      </c>
      <c r="H30" s="19">
        <f>+H5+H6+H7+H20</f>
        <v>2913967000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1500000</v>
      </c>
      <c r="G32" s="3">
        <f>SUM(G33:G38)</f>
        <v>2500000</v>
      </c>
      <c r="H32" s="3">
        <f>SUM(H33:H38)</f>
        <v>1500000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>
        <v>1500000</v>
      </c>
      <c r="G35" s="11">
        <v>2500000</v>
      </c>
      <c r="H35" s="11">
        <v>1500000</v>
      </c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293000</v>
      </c>
      <c r="G39" s="3">
        <f>SUM(G40:G40)</f>
        <v>250000</v>
      </c>
      <c r="H39" s="3">
        <f>SUM(H40:H40)</f>
        <v>250000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293000</v>
      </c>
      <c r="G40" s="20">
        <v>250000</v>
      </c>
      <c r="H40" s="20">
        <v>250000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1793000</v>
      </c>
      <c r="G41" s="32">
        <f>+G32+G39</f>
        <v>2750000</v>
      </c>
      <c r="H41" s="32">
        <f>+H32+H39</f>
        <v>1750000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3365395000</v>
      </c>
      <c r="G42" s="32">
        <f>+G30+G41</f>
        <v>2773323000</v>
      </c>
      <c r="H42" s="32">
        <f>+H30+H41</f>
        <v>2915717000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169906000</v>
      </c>
      <c r="G45" s="4">
        <f>SUM(G47+G53+G59+G65+G71+G77+G83+G89+G95+G101+G107+G113)</f>
        <v>170000000</v>
      </c>
      <c r="H45" s="4">
        <f>SUM(H47+H53+H59+H65+H71+H77+H83+H89+H95+H101+H107+H113)</f>
        <v>171000000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169906000</v>
      </c>
      <c r="G59" s="3">
        <f>SUM(G60:G63)</f>
        <v>170000000</v>
      </c>
      <c r="H59" s="3">
        <f>SUM(H60:H63)</f>
        <v>171000000</v>
      </c>
    </row>
    <row r="60" spans="1:8" x14ac:dyDescent="0.25">
      <c r="A60" s="23"/>
      <c r="B60" s="23"/>
      <c r="C60" s="23"/>
      <c r="D60" s="23"/>
      <c r="E60" s="6" t="s">
        <v>91</v>
      </c>
      <c r="F60" s="7">
        <v>169906000</v>
      </c>
      <c r="G60" s="8">
        <v>170000000</v>
      </c>
      <c r="H60" s="9">
        <v>171000000</v>
      </c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169906000</v>
      </c>
      <c r="G118" s="19">
        <f>SUM(G45)</f>
        <v>170000000</v>
      </c>
      <c r="H118" s="19">
        <f>SUM(H45)</f>
        <v>171000000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45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654460000</v>
      </c>
      <c r="G5" s="3">
        <v>694535000</v>
      </c>
      <c r="H5" s="3">
        <v>736185000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610813000</v>
      </c>
      <c r="G7" s="4">
        <f>SUM(G8:G19)</f>
        <v>507218000</v>
      </c>
      <c r="H7" s="4">
        <f>SUM(H8:H19)</f>
        <v>565799000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330451000</v>
      </c>
      <c r="G8" s="11">
        <v>346034000</v>
      </c>
      <c r="H8" s="11">
        <v>362613000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3455000</v>
      </c>
      <c r="G13" s="20">
        <v>3468000</v>
      </c>
      <c r="H13" s="20">
        <v>4586000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216907000</v>
      </c>
      <c r="G15" s="11">
        <v>77716000</v>
      </c>
      <c r="H15" s="11">
        <v>115000000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60000000</v>
      </c>
      <c r="G16" s="11">
        <v>80000000</v>
      </c>
      <c r="H16" s="11">
        <v>83600000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4630000</v>
      </c>
      <c r="G20" s="3">
        <f>SUM(G21:G29)</f>
        <v>1000000</v>
      </c>
      <c r="H20" s="3">
        <f>SUM(H21:H29)</f>
        <v>2418000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2418000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3630000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1269903000</v>
      </c>
      <c r="G30" s="19">
        <f>+G5+G6+G7+G20</f>
        <v>1202753000</v>
      </c>
      <c r="H30" s="19">
        <f>+H5+H6+H7+H20</f>
        <v>1304402000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2857000</v>
      </c>
      <c r="G39" s="3">
        <f>SUM(G40:G40)</f>
        <v>2440000</v>
      </c>
      <c r="H39" s="3">
        <f>SUM(H40:H40)</f>
        <v>2440000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2857000</v>
      </c>
      <c r="G40" s="20">
        <v>2440000</v>
      </c>
      <c r="H40" s="20">
        <v>2440000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2857000</v>
      </c>
      <c r="G41" s="32">
        <f>+G32+G39</f>
        <v>2440000</v>
      </c>
      <c r="H41" s="32">
        <f>+H32+H39</f>
        <v>2440000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1272760000</v>
      </c>
      <c r="G42" s="32">
        <f>+G30+G41</f>
        <v>1205193000</v>
      </c>
      <c r="H42" s="32">
        <f>+H30+H41</f>
        <v>1306842000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46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334540000</v>
      </c>
      <c r="G5" s="3">
        <v>355541000</v>
      </c>
      <c r="H5" s="3">
        <v>377446000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257584000</v>
      </c>
      <c r="G7" s="4">
        <f>SUM(G8:G19)</f>
        <v>248985000</v>
      </c>
      <c r="H7" s="4">
        <f>SUM(H8:H19)</f>
        <v>300607000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180246000</v>
      </c>
      <c r="G8" s="11">
        <v>188638000</v>
      </c>
      <c r="H8" s="11">
        <v>197565000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2338000</v>
      </c>
      <c r="G13" s="20">
        <v>2347000</v>
      </c>
      <c r="H13" s="20">
        <v>2432000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15000000</v>
      </c>
      <c r="G15" s="11">
        <v>20000000</v>
      </c>
      <c r="H15" s="11">
        <v>40000000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60000000</v>
      </c>
      <c r="G16" s="11">
        <v>38000000</v>
      </c>
      <c r="H16" s="11">
        <v>60610000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2814000</v>
      </c>
      <c r="G20" s="3">
        <f>SUM(G21:G29)</f>
        <v>1500000</v>
      </c>
      <c r="H20" s="3">
        <f>SUM(H21:H29)</f>
        <v>1500000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1500000</v>
      </c>
      <c r="G21" s="20">
        <v>1500000</v>
      </c>
      <c r="H21" s="20">
        <v>1500000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1314000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594938000</v>
      </c>
      <c r="G30" s="19">
        <f>+G5+G6+G7+G20</f>
        <v>606026000</v>
      </c>
      <c r="H30" s="19">
        <f>+H5+H6+H7+H20</f>
        <v>679553000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4262000</v>
      </c>
      <c r="G39" s="3">
        <f>SUM(G40:G40)</f>
        <v>3640000</v>
      </c>
      <c r="H39" s="3">
        <f>SUM(H40:H40)</f>
        <v>3640000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4262000</v>
      </c>
      <c r="G40" s="20">
        <v>3640000</v>
      </c>
      <c r="H40" s="20">
        <v>3640000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4262000</v>
      </c>
      <c r="G41" s="32">
        <f>+G32+G39</f>
        <v>3640000</v>
      </c>
      <c r="H41" s="32">
        <f>+H32+H39</f>
        <v>3640000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599200000</v>
      </c>
      <c r="G42" s="32">
        <f>+G30+G41</f>
        <v>609666000</v>
      </c>
      <c r="H42" s="32">
        <f>+H30+H41</f>
        <v>683193000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47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1051671000</v>
      </c>
      <c r="G5" s="3">
        <v>1121633000</v>
      </c>
      <c r="H5" s="3">
        <v>1194795000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983274000</v>
      </c>
      <c r="G7" s="4">
        <f>SUM(G8:G19)</f>
        <v>1261139000</v>
      </c>
      <c r="H7" s="4">
        <f>SUM(H8:H19)</f>
        <v>1283124000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730131000</v>
      </c>
      <c r="G8" s="11">
        <v>764851000</v>
      </c>
      <c r="H8" s="11">
        <v>801786000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3143000</v>
      </c>
      <c r="G13" s="20">
        <v>3155000</v>
      </c>
      <c r="H13" s="20">
        <v>3269000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>
        <v>200000000</v>
      </c>
      <c r="G15" s="11">
        <v>383133000</v>
      </c>
      <c r="H15" s="11">
        <v>347444000</v>
      </c>
    </row>
    <row r="16" spans="1:8" ht="13" x14ac:dyDescent="0.3">
      <c r="A16" s="23"/>
      <c r="B16" s="23"/>
      <c r="C16" s="23"/>
      <c r="D16" s="23"/>
      <c r="E16" s="28" t="s">
        <v>19</v>
      </c>
      <c r="F16" s="11">
        <v>50000000</v>
      </c>
      <c r="G16" s="11">
        <v>110000000</v>
      </c>
      <c r="H16" s="11">
        <v>130625000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13542000</v>
      </c>
      <c r="G20" s="3">
        <f>SUM(G21:G29)</f>
        <v>2000000</v>
      </c>
      <c r="H20" s="3">
        <f>SUM(H21:H29)</f>
        <v>2000000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2000000</v>
      </c>
      <c r="G21" s="20">
        <v>2000000</v>
      </c>
      <c r="H21" s="20">
        <v>2000000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11542000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2048487000</v>
      </c>
      <c r="G30" s="19">
        <f>+G5+G6+G7+G20</f>
        <v>2384772000</v>
      </c>
      <c r="H30" s="19">
        <f>+H5+H6+H7+H20</f>
        <v>2479919000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ht="13" x14ac:dyDescent="0.3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2857000</v>
      </c>
      <c r="G39" s="3">
        <f>SUM(G40:G40)</f>
        <v>2440000</v>
      </c>
      <c r="H39" s="3">
        <f>SUM(H40:H40)</f>
        <v>2440000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2857000</v>
      </c>
      <c r="G40" s="20">
        <v>2440000</v>
      </c>
      <c r="H40" s="20">
        <v>2440000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2857000</v>
      </c>
      <c r="G41" s="32">
        <f>+G32+G39</f>
        <v>2440000</v>
      </c>
      <c r="H41" s="32">
        <f>+H32+H39</f>
        <v>2440000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2051344000</v>
      </c>
      <c r="G42" s="32">
        <f>+G30+G41</f>
        <v>2387212000</v>
      </c>
      <c r="H42" s="32">
        <f>+H30+H41</f>
        <v>2482359000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48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686652000</v>
      </c>
      <c r="G5" s="3">
        <v>732425000</v>
      </c>
      <c r="H5" s="3">
        <v>780318000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535572000</v>
      </c>
      <c r="G7" s="4">
        <f>SUM(G8:G19)</f>
        <v>571081000</v>
      </c>
      <c r="H7" s="4">
        <f>SUM(H8:H19)</f>
        <v>587704000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433122000</v>
      </c>
      <c r="G8" s="11">
        <v>453622000</v>
      </c>
      <c r="H8" s="11">
        <v>475431000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>
        <v>2450000</v>
      </c>
      <c r="G13" s="20">
        <v>2459000</v>
      </c>
      <c r="H13" s="20">
        <v>2548000</v>
      </c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100000000</v>
      </c>
      <c r="G16" s="11">
        <v>115000000</v>
      </c>
      <c r="H16" s="11">
        <v>109725000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19207000</v>
      </c>
      <c r="G20" s="3">
        <f>SUM(G21:G29)</f>
        <v>7450000</v>
      </c>
      <c r="H20" s="3">
        <f>SUM(H21:H29)</f>
        <v>7950000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1950000</v>
      </c>
      <c r="G21" s="20">
        <v>1950000</v>
      </c>
      <c r="H21" s="20">
        <v>1950000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9337000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>
        <v>5500000</v>
      </c>
      <c r="G24" s="11">
        <v>5500000</v>
      </c>
      <c r="H24" s="11">
        <v>6000000</v>
      </c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>
        <v>2420000</v>
      </c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1241431000</v>
      </c>
      <c r="G30" s="19">
        <f>+G5+G6+G7+G20</f>
        <v>1310956000</v>
      </c>
      <c r="H30" s="19">
        <f>+H5+H6+H7+H20</f>
        <v>1375972000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15000000</v>
      </c>
      <c r="G32" s="3">
        <f>SUM(G33:G38)</f>
        <v>43969000</v>
      </c>
      <c r="H32" s="3">
        <f>SUM(H33:H38)</f>
        <v>60000000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15000000</v>
      </c>
      <c r="G33" s="11">
        <v>43969000</v>
      </c>
      <c r="H33" s="11">
        <v>60000000</v>
      </c>
    </row>
    <row r="34" spans="1:8" ht="13" x14ac:dyDescent="0.3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2787000</v>
      </c>
      <c r="G39" s="3">
        <f>SUM(G40:G40)</f>
        <v>2380000</v>
      </c>
      <c r="H39" s="3">
        <f>SUM(H40:H40)</f>
        <v>2380000</v>
      </c>
    </row>
    <row r="40" spans="1:8" ht="13" x14ac:dyDescent="0.3">
      <c r="A40" s="23"/>
      <c r="B40" s="23"/>
      <c r="C40" s="23"/>
      <c r="D40" s="23"/>
      <c r="E40" s="28" t="s">
        <v>25</v>
      </c>
      <c r="F40" s="20">
        <v>2787000</v>
      </c>
      <c r="G40" s="20">
        <v>2380000</v>
      </c>
      <c r="H40" s="20">
        <v>2380000</v>
      </c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17787000</v>
      </c>
      <c r="G41" s="32">
        <f>+G32+G39</f>
        <v>46349000</v>
      </c>
      <c r="H41" s="32">
        <f>+H32+H39</f>
        <v>62380000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1259218000</v>
      </c>
      <c r="G42" s="32">
        <f>+G30+G41</f>
        <v>1357305000</v>
      </c>
      <c r="H42" s="32">
        <f>+H30+H41</f>
        <v>1438352000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opLeftCell="A4" zoomScale="90" zoomScaleNormal="90" workbookViewId="0">
      <selection activeCell="P20" sqref="P20"/>
    </sheetView>
  </sheetViews>
  <sheetFormatPr defaultRowHeight="12.5" x14ac:dyDescent="0.25"/>
  <cols>
    <col min="1" max="4" width="1.7265625" customWidth="1"/>
    <col min="5" max="5" width="71" bestFit="1" customWidth="1"/>
    <col min="6" max="8" width="14.1796875" bestFit="1" customWidth="1"/>
  </cols>
  <sheetData>
    <row r="1" spans="1:8" ht="14.5" customHeight="1" x14ac:dyDescent="0.35">
      <c r="A1" s="23"/>
      <c r="B1" s="23"/>
      <c r="C1" s="23"/>
      <c r="D1" s="23"/>
      <c r="E1" s="35" t="s">
        <v>0</v>
      </c>
      <c r="F1" s="35"/>
      <c r="G1" s="35"/>
      <c r="H1" s="35"/>
    </row>
    <row r="2" spans="1:8" x14ac:dyDescent="0.25">
      <c r="A2" s="23"/>
      <c r="B2" s="23"/>
      <c r="C2" s="23"/>
      <c r="D2" s="23"/>
      <c r="E2" s="36" t="s">
        <v>1</v>
      </c>
      <c r="F2" s="36"/>
      <c r="G2" s="36"/>
      <c r="H2" s="36"/>
    </row>
    <row r="3" spans="1:8" ht="26" x14ac:dyDescent="0.3">
      <c r="A3" s="23"/>
      <c r="B3" s="23"/>
      <c r="C3" s="23"/>
      <c r="D3" s="23"/>
      <c r="E3" s="24" t="s">
        <v>49</v>
      </c>
      <c r="F3" s="1" t="s">
        <v>3</v>
      </c>
      <c r="G3" s="1" t="s">
        <v>4</v>
      </c>
      <c r="H3" s="1" t="s">
        <v>5</v>
      </c>
    </row>
    <row r="4" spans="1:8" ht="14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ht="13" x14ac:dyDescent="0.3">
      <c r="A5" s="23"/>
      <c r="B5" s="23"/>
      <c r="C5" s="23"/>
      <c r="D5" s="23"/>
      <c r="E5" s="27" t="s">
        <v>8</v>
      </c>
      <c r="F5" s="3">
        <v>107059000</v>
      </c>
      <c r="G5" s="3">
        <v>113403000</v>
      </c>
      <c r="H5" s="3">
        <v>120189000</v>
      </c>
    </row>
    <row r="6" spans="1:8" ht="13" x14ac:dyDescent="0.3">
      <c r="A6" s="23"/>
      <c r="B6" s="23"/>
      <c r="C6" s="23"/>
      <c r="D6" s="23"/>
      <c r="E6" s="27" t="s">
        <v>9</v>
      </c>
      <c r="F6" s="3"/>
      <c r="G6" s="3"/>
      <c r="H6" s="3"/>
    </row>
    <row r="7" spans="1:8" ht="14" x14ac:dyDescent="0.3">
      <c r="A7" s="23"/>
      <c r="B7" s="23"/>
      <c r="C7" s="23"/>
      <c r="D7" s="23"/>
      <c r="E7" s="25" t="s">
        <v>10</v>
      </c>
      <c r="F7" s="4">
        <f>SUM(F8:F19)</f>
        <v>33949000</v>
      </c>
      <c r="G7" s="4">
        <f>SUM(G8:G19)</f>
        <v>98874000</v>
      </c>
      <c r="H7" s="4">
        <f>SUM(H8:H19)</f>
        <v>103162000</v>
      </c>
    </row>
    <row r="8" spans="1:8" ht="13" x14ac:dyDescent="0.3">
      <c r="A8" s="23"/>
      <c r="B8" s="23"/>
      <c r="C8" s="23"/>
      <c r="D8" s="23"/>
      <c r="E8" s="28" t="s">
        <v>11</v>
      </c>
      <c r="F8" s="11">
        <v>23010000</v>
      </c>
      <c r="G8" s="11">
        <v>23874000</v>
      </c>
      <c r="H8" s="11">
        <v>24792000</v>
      </c>
    </row>
    <row r="9" spans="1:8" ht="13" x14ac:dyDescent="0.3">
      <c r="A9" s="23"/>
      <c r="B9" s="23"/>
      <c r="C9" s="23"/>
      <c r="D9" s="23"/>
      <c r="E9" s="28" t="s">
        <v>12</v>
      </c>
      <c r="F9" s="11"/>
      <c r="G9" s="11"/>
      <c r="H9" s="11"/>
    </row>
    <row r="10" spans="1:8" ht="13" x14ac:dyDescent="0.3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ht="13" x14ac:dyDescent="0.3">
      <c r="A11" s="23"/>
      <c r="B11" s="23"/>
      <c r="C11" s="23"/>
      <c r="D11" s="23"/>
      <c r="E11" s="28" t="s">
        <v>14</v>
      </c>
      <c r="F11" s="11"/>
      <c r="G11" s="11">
        <v>55000000</v>
      </c>
      <c r="H11" s="11">
        <v>57470000</v>
      </c>
    </row>
    <row r="12" spans="1:8" ht="13" x14ac:dyDescent="0.3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ht="13" x14ac:dyDescent="0.3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ht="13" x14ac:dyDescent="0.3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ht="13" x14ac:dyDescent="0.3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ht="13" x14ac:dyDescent="0.3">
      <c r="A16" s="23"/>
      <c r="B16" s="23"/>
      <c r="C16" s="23"/>
      <c r="D16" s="23"/>
      <c r="E16" s="28" t="s">
        <v>19</v>
      </c>
      <c r="F16" s="11">
        <v>10939000</v>
      </c>
      <c r="G16" s="11">
        <v>20000000</v>
      </c>
      <c r="H16" s="11">
        <v>20900000</v>
      </c>
    </row>
    <row r="17" spans="1:8" ht="13" x14ac:dyDescent="0.3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ht="13" x14ac:dyDescent="0.3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ht="13" x14ac:dyDescent="0.3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4" x14ac:dyDescent="0.3">
      <c r="A20" s="23"/>
      <c r="B20" s="23"/>
      <c r="C20" s="23"/>
      <c r="D20" s="23"/>
      <c r="E20" s="25" t="s">
        <v>23</v>
      </c>
      <c r="F20" s="3">
        <f>SUM(F21:F29)</f>
        <v>4724000</v>
      </c>
      <c r="G20" s="3">
        <f>SUM(G21:G29)</f>
        <v>3100000</v>
      </c>
      <c r="H20" s="3">
        <f>SUM(H21:H29)</f>
        <v>3100000</v>
      </c>
    </row>
    <row r="21" spans="1:8" ht="13" x14ac:dyDescent="0.3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ht="13" x14ac:dyDescent="0.3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ht="13" x14ac:dyDescent="0.3">
      <c r="A23" s="23"/>
      <c r="B23" s="23"/>
      <c r="C23" s="23"/>
      <c r="D23" s="23"/>
      <c r="E23" s="28" t="s">
        <v>26</v>
      </c>
      <c r="F23" s="11">
        <v>1624000</v>
      </c>
      <c r="G23" s="11"/>
      <c r="H23" s="11"/>
    </row>
    <row r="24" spans="1:8" ht="13" x14ac:dyDescent="0.3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ht="13" x14ac:dyDescent="0.3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ht="13" x14ac:dyDescent="0.3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ht="13" x14ac:dyDescent="0.3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ht="13" x14ac:dyDescent="0.3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ht="13" x14ac:dyDescent="0.3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4" x14ac:dyDescent="0.3">
      <c r="A30" s="23"/>
      <c r="B30" s="23"/>
      <c r="C30" s="23"/>
      <c r="D30" s="23"/>
      <c r="E30" s="30" t="s">
        <v>33</v>
      </c>
      <c r="F30" s="19">
        <f>+F5+F6+F7+F20</f>
        <v>145732000</v>
      </c>
      <c r="G30" s="19">
        <f>+G5+G6+G7+G20</f>
        <v>215377000</v>
      </c>
      <c r="H30" s="19">
        <f>+H5+H6+H7+H20</f>
        <v>226451000</v>
      </c>
    </row>
    <row r="31" spans="1:8" ht="14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4" x14ac:dyDescent="0.3">
      <c r="A32" s="23"/>
      <c r="B32" s="23"/>
      <c r="C32" s="23"/>
      <c r="D32" s="23"/>
      <c r="E32" s="25" t="s">
        <v>35</v>
      </c>
      <c r="F32" s="3">
        <f>SUM(F33:F38)</f>
        <v>47585000</v>
      </c>
      <c r="G32" s="3">
        <f>SUM(G33:G38)</f>
        <v>20760000</v>
      </c>
      <c r="H32" s="3">
        <f>SUM(H33:H38)</f>
        <v>4945000</v>
      </c>
    </row>
    <row r="33" spans="1:8" ht="13" x14ac:dyDescent="0.3">
      <c r="A33" s="23"/>
      <c r="B33" s="23"/>
      <c r="C33" s="23"/>
      <c r="D33" s="23"/>
      <c r="E33" s="28" t="s">
        <v>18</v>
      </c>
      <c r="F33" s="11">
        <v>47000000</v>
      </c>
      <c r="G33" s="11">
        <v>18000000</v>
      </c>
      <c r="H33" s="11"/>
    </row>
    <row r="34" spans="1:8" ht="13" x14ac:dyDescent="0.3">
      <c r="A34" s="23"/>
      <c r="B34" s="23"/>
      <c r="C34" s="23"/>
      <c r="D34" s="23"/>
      <c r="E34" s="28" t="s">
        <v>36</v>
      </c>
      <c r="F34" s="11">
        <v>585000</v>
      </c>
      <c r="G34" s="11">
        <v>2760000</v>
      </c>
      <c r="H34" s="11">
        <v>4945000</v>
      </c>
    </row>
    <row r="35" spans="1:8" ht="13" x14ac:dyDescent="0.3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ht="13" x14ac:dyDescent="0.3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ht="13" x14ac:dyDescent="0.3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ht="13" x14ac:dyDescent="0.3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4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ht="13" x14ac:dyDescent="0.3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4" x14ac:dyDescent="0.3">
      <c r="A41" s="23"/>
      <c r="B41" s="23"/>
      <c r="C41" s="23"/>
      <c r="D41" s="23"/>
      <c r="E41" s="31" t="s">
        <v>40</v>
      </c>
      <c r="F41" s="32">
        <f>+F32+F39</f>
        <v>47585000</v>
      </c>
      <c r="G41" s="32">
        <f>+G32+G39</f>
        <v>20760000</v>
      </c>
      <c r="H41" s="32">
        <f>+H32+H39</f>
        <v>4945000</v>
      </c>
    </row>
    <row r="42" spans="1:8" ht="14" x14ac:dyDescent="0.3">
      <c r="A42" s="23"/>
      <c r="B42" s="23"/>
      <c r="C42" s="23"/>
      <c r="D42" s="23"/>
      <c r="E42" s="31" t="s">
        <v>41</v>
      </c>
      <c r="F42" s="32">
        <f>+F30+F41</f>
        <v>193317000</v>
      </c>
      <c r="G42" s="32">
        <f>+G30+G41</f>
        <v>236137000</v>
      </c>
      <c r="H42" s="32">
        <f>+H30+H41</f>
        <v>231396000</v>
      </c>
    </row>
    <row r="43" spans="1:8" x14ac:dyDescent="0.25">
      <c r="A43" s="23"/>
      <c r="B43" s="23"/>
      <c r="C43" s="23"/>
      <c r="D43" s="23"/>
      <c r="E43" s="23"/>
      <c r="F43" s="33"/>
      <c r="G43" s="33"/>
      <c r="H43" s="33"/>
    </row>
    <row r="44" spans="1:8" ht="13" x14ac:dyDescent="0.25">
      <c r="A44" s="23"/>
      <c r="B44" s="23"/>
      <c r="C44" s="23"/>
      <c r="D44" s="23"/>
      <c r="E44" s="2" t="s">
        <v>81</v>
      </c>
      <c r="F44" s="3"/>
      <c r="G44" s="3"/>
      <c r="H44" s="3"/>
    </row>
    <row r="45" spans="1:8" ht="13" x14ac:dyDescent="0.25">
      <c r="A45" s="23"/>
      <c r="B45" s="23"/>
      <c r="C45" s="23"/>
      <c r="D45" s="23"/>
      <c r="E45" s="2" t="s">
        <v>82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t="13" x14ac:dyDescent="0.25">
      <c r="A46" s="23"/>
      <c r="B46" s="23"/>
      <c r="C46" s="23"/>
      <c r="D46" s="23"/>
      <c r="E46" s="5" t="s">
        <v>83</v>
      </c>
      <c r="F46" s="3"/>
      <c r="G46" s="3"/>
      <c r="H46" s="3"/>
    </row>
    <row r="47" spans="1:8" ht="13" x14ac:dyDescent="0.25">
      <c r="A47" s="23"/>
      <c r="B47" s="23"/>
      <c r="C47" s="23"/>
      <c r="D47" s="23"/>
      <c r="E47" s="2" t="s">
        <v>85</v>
      </c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5">
      <c r="A48" s="23"/>
      <c r="B48" s="23"/>
      <c r="C48" s="23"/>
      <c r="D48" s="23"/>
      <c r="E48" s="6" t="s">
        <v>86</v>
      </c>
      <c r="F48" s="7"/>
      <c r="G48" s="8"/>
      <c r="H48" s="9"/>
    </row>
    <row r="49" spans="1:8" x14ac:dyDescent="0.25">
      <c r="A49" s="23"/>
      <c r="B49" s="23"/>
      <c r="C49" s="23"/>
      <c r="D49" s="23"/>
      <c r="E49" s="6"/>
      <c r="F49" s="10"/>
      <c r="G49" s="11"/>
      <c r="H49" s="12"/>
    </row>
    <row r="50" spans="1:8" x14ac:dyDescent="0.25">
      <c r="A50" s="23"/>
      <c r="B50" s="23"/>
      <c r="C50" s="23"/>
      <c r="D50" s="23"/>
      <c r="E50" s="6"/>
      <c r="F50" s="10"/>
      <c r="G50" s="11"/>
      <c r="H50" s="12"/>
    </row>
    <row r="51" spans="1:8" x14ac:dyDescent="0.25">
      <c r="A51" s="23"/>
      <c r="B51" s="23"/>
      <c r="C51" s="23"/>
      <c r="D51" s="23"/>
      <c r="E51" s="6"/>
      <c r="F51" s="13"/>
      <c r="G51" s="14"/>
      <c r="H51" s="15"/>
    </row>
    <row r="52" spans="1:8" x14ac:dyDescent="0.25">
      <c r="A52" s="23"/>
      <c r="B52" s="23"/>
      <c r="C52" s="23"/>
      <c r="D52" s="23"/>
      <c r="E52" s="16"/>
      <c r="F52" s="17"/>
      <c r="G52" s="17"/>
      <c r="H52" s="17"/>
    </row>
    <row r="53" spans="1:8" ht="13" x14ac:dyDescent="0.25">
      <c r="A53" s="23"/>
      <c r="B53" s="23"/>
      <c r="C53" s="23"/>
      <c r="D53" s="23"/>
      <c r="E53" s="2" t="s">
        <v>87</v>
      </c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t="35" customHeight="1" x14ac:dyDescent="0.25">
      <c r="A54" s="23"/>
      <c r="B54" s="23"/>
      <c r="C54" s="23"/>
      <c r="D54" s="23"/>
      <c r="E54" s="34" t="s">
        <v>88</v>
      </c>
      <c r="F54" s="7"/>
      <c r="G54" s="8"/>
      <c r="H54" s="9"/>
    </row>
    <row r="55" spans="1:8" x14ac:dyDescent="0.25">
      <c r="A55" s="23"/>
      <c r="B55" s="23"/>
      <c r="C55" s="23"/>
      <c r="D55" s="23"/>
      <c r="E55" s="6" t="s">
        <v>89</v>
      </c>
      <c r="F55" s="10"/>
      <c r="G55" s="11"/>
      <c r="H55" s="12"/>
    </row>
    <row r="56" spans="1:8" x14ac:dyDescent="0.25">
      <c r="A56" s="23"/>
      <c r="B56" s="23"/>
      <c r="C56" s="23"/>
      <c r="D56" s="23"/>
      <c r="E56" s="6"/>
      <c r="F56" s="10"/>
      <c r="G56" s="11"/>
      <c r="H56" s="12"/>
    </row>
    <row r="57" spans="1:8" x14ac:dyDescent="0.25">
      <c r="A57" s="23"/>
      <c r="B57" s="23"/>
      <c r="C57" s="23"/>
      <c r="D57" s="23"/>
      <c r="E57" s="6"/>
      <c r="F57" s="13"/>
      <c r="G57" s="14"/>
      <c r="H57" s="15"/>
    </row>
    <row r="58" spans="1:8" x14ac:dyDescent="0.25">
      <c r="A58" s="23"/>
      <c r="B58" s="23"/>
      <c r="C58" s="23"/>
      <c r="D58" s="23"/>
      <c r="E58" s="16"/>
      <c r="F58" s="17"/>
      <c r="G58" s="17"/>
      <c r="H58" s="17"/>
    </row>
    <row r="59" spans="1:8" ht="13" x14ac:dyDescent="0.25">
      <c r="A59" s="23"/>
      <c r="B59" s="23"/>
      <c r="C59" s="23"/>
      <c r="D59" s="23"/>
      <c r="E59" s="2" t="s">
        <v>90</v>
      </c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5">
      <c r="A60" s="23"/>
      <c r="B60" s="23"/>
      <c r="C60" s="23"/>
      <c r="D60" s="23"/>
      <c r="E60" s="6" t="s">
        <v>91</v>
      </c>
      <c r="F60" s="7"/>
      <c r="G60" s="8"/>
      <c r="H60" s="9"/>
    </row>
    <row r="61" spans="1:8" x14ac:dyDescent="0.25">
      <c r="A61" s="23"/>
      <c r="B61" s="23"/>
      <c r="C61" s="23"/>
      <c r="D61" s="23"/>
      <c r="E61" s="6"/>
      <c r="F61" s="10"/>
      <c r="G61" s="11"/>
      <c r="H61" s="12"/>
    </row>
    <row r="62" spans="1:8" x14ac:dyDescent="0.25">
      <c r="A62" s="23"/>
      <c r="B62" s="23"/>
      <c r="C62" s="23"/>
      <c r="D62" s="23"/>
      <c r="E62" s="6"/>
      <c r="F62" s="10"/>
      <c r="G62" s="11"/>
      <c r="H62" s="12"/>
    </row>
    <row r="63" spans="1:8" x14ac:dyDescent="0.25">
      <c r="A63" s="23"/>
      <c r="B63" s="23"/>
      <c r="C63" s="23"/>
      <c r="D63" s="23"/>
      <c r="E63" s="6"/>
      <c r="F63" s="13"/>
      <c r="G63" s="14"/>
      <c r="H63" s="15"/>
    </row>
    <row r="64" spans="1:8" x14ac:dyDescent="0.25">
      <c r="A64" s="23"/>
      <c r="B64" s="23"/>
      <c r="C64" s="23"/>
      <c r="D64" s="23"/>
      <c r="E64" s="16"/>
      <c r="F64" s="17"/>
      <c r="G64" s="17"/>
      <c r="H64" s="17"/>
    </row>
    <row r="65" spans="1:8" ht="13" x14ac:dyDescent="0.25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5">
      <c r="A66" s="23"/>
      <c r="B66" s="23"/>
      <c r="C66" s="23"/>
      <c r="D66" s="23"/>
      <c r="E66" s="6"/>
      <c r="F66" s="7"/>
      <c r="G66" s="8"/>
      <c r="H66" s="9"/>
    </row>
    <row r="67" spans="1:8" x14ac:dyDescent="0.25">
      <c r="A67" s="23"/>
      <c r="B67" s="23"/>
      <c r="C67" s="23"/>
      <c r="D67" s="23"/>
      <c r="E67" s="6"/>
      <c r="F67" s="10"/>
      <c r="G67" s="11"/>
      <c r="H67" s="12"/>
    </row>
    <row r="68" spans="1:8" x14ac:dyDescent="0.25">
      <c r="A68" s="23"/>
      <c r="B68" s="23"/>
      <c r="C68" s="23"/>
      <c r="D68" s="23"/>
      <c r="E68" s="6"/>
      <c r="F68" s="10"/>
      <c r="G68" s="11"/>
      <c r="H68" s="12"/>
    </row>
    <row r="69" spans="1:8" x14ac:dyDescent="0.25">
      <c r="A69" s="23"/>
      <c r="B69" s="23"/>
      <c r="C69" s="23"/>
      <c r="D69" s="23"/>
      <c r="E69" s="6"/>
      <c r="F69" s="13"/>
      <c r="G69" s="14"/>
      <c r="H69" s="15"/>
    </row>
    <row r="70" spans="1:8" x14ac:dyDescent="0.25">
      <c r="A70" s="23"/>
      <c r="B70" s="23"/>
      <c r="C70" s="23"/>
      <c r="D70" s="23"/>
      <c r="E70" s="16"/>
      <c r="F70" s="17"/>
      <c r="G70" s="17"/>
      <c r="H70" s="17"/>
    </row>
    <row r="71" spans="1:8" ht="13" x14ac:dyDescent="0.25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5">
      <c r="A72" s="23"/>
      <c r="B72" s="23"/>
      <c r="C72" s="23"/>
      <c r="D72" s="23"/>
      <c r="E72" s="6"/>
      <c r="F72" s="7"/>
      <c r="G72" s="8"/>
      <c r="H72" s="9"/>
    </row>
    <row r="73" spans="1:8" x14ac:dyDescent="0.25">
      <c r="A73" s="23"/>
      <c r="B73" s="23"/>
      <c r="C73" s="23"/>
      <c r="D73" s="23"/>
      <c r="E73" s="6"/>
      <c r="F73" s="10"/>
      <c r="G73" s="11"/>
      <c r="H73" s="12"/>
    </row>
    <row r="74" spans="1:8" x14ac:dyDescent="0.25">
      <c r="A74" s="23"/>
      <c r="B74" s="23"/>
      <c r="C74" s="23"/>
      <c r="D74" s="23"/>
      <c r="E74" s="6"/>
      <c r="F74" s="10"/>
      <c r="G74" s="11"/>
      <c r="H74" s="12"/>
    </row>
    <row r="75" spans="1:8" x14ac:dyDescent="0.25">
      <c r="A75" s="23"/>
      <c r="B75" s="23"/>
      <c r="C75" s="23"/>
      <c r="D75" s="23"/>
      <c r="E75" s="6"/>
      <c r="F75" s="13"/>
      <c r="G75" s="14"/>
      <c r="H75" s="15"/>
    </row>
    <row r="76" spans="1:8" x14ac:dyDescent="0.25">
      <c r="A76" s="23"/>
      <c r="B76" s="23"/>
      <c r="C76" s="23"/>
      <c r="D76" s="23"/>
      <c r="E76" s="16"/>
      <c r="F76" s="17"/>
      <c r="G76" s="17"/>
      <c r="H76" s="17"/>
    </row>
    <row r="77" spans="1:8" ht="13" x14ac:dyDescent="0.25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5">
      <c r="A78" s="23"/>
      <c r="B78" s="23"/>
      <c r="C78" s="23"/>
      <c r="D78" s="23"/>
      <c r="E78" s="6"/>
      <c r="F78" s="7"/>
      <c r="G78" s="8"/>
      <c r="H78" s="9"/>
    </row>
    <row r="79" spans="1:8" x14ac:dyDescent="0.25">
      <c r="A79" s="23"/>
      <c r="B79" s="23"/>
      <c r="C79" s="23"/>
      <c r="D79" s="23"/>
      <c r="E79" s="6"/>
      <c r="F79" s="10"/>
      <c r="G79" s="11"/>
      <c r="H79" s="12"/>
    </row>
    <row r="80" spans="1:8" x14ac:dyDescent="0.25">
      <c r="A80" s="23"/>
      <c r="B80" s="23"/>
      <c r="C80" s="23"/>
      <c r="D80" s="23"/>
      <c r="E80" s="6"/>
      <c r="F80" s="10"/>
      <c r="G80" s="11"/>
      <c r="H80" s="12"/>
    </row>
    <row r="81" spans="1:8" x14ac:dyDescent="0.25">
      <c r="A81" s="23"/>
      <c r="B81" s="23"/>
      <c r="C81" s="23"/>
      <c r="D81" s="23"/>
      <c r="E81" s="6"/>
      <c r="F81" s="13"/>
      <c r="G81" s="14"/>
      <c r="H81" s="15"/>
    </row>
    <row r="82" spans="1:8" x14ac:dyDescent="0.25">
      <c r="A82" s="23"/>
      <c r="B82" s="23"/>
      <c r="C82" s="23"/>
      <c r="D82" s="23"/>
      <c r="E82" s="16"/>
      <c r="F82" s="17"/>
      <c r="G82" s="17"/>
      <c r="H82" s="17"/>
    </row>
    <row r="83" spans="1:8" ht="13" x14ac:dyDescent="0.25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5">
      <c r="A84" s="23"/>
      <c r="B84" s="23"/>
      <c r="C84" s="23"/>
      <c r="D84" s="23"/>
      <c r="E84" s="6"/>
      <c r="F84" s="7"/>
      <c r="G84" s="8"/>
      <c r="H84" s="9"/>
    </row>
    <row r="85" spans="1:8" x14ac:dyDescent="0.25">
      <c r="A85" s="23"/>
      <c r="B85" s="23"/>
      <c r="C85" s="23"/>
      <c r="D85" s="23"/>
      <c r="E85" s="6"/>
      <c r="F85" s="10"/>
      <c r="G85" s="11"/>
      <c r="H85" s="12"/>
    </row>
    <row r="86" spans="1:8" x14ac:dyDescent="0.25">
      <c r="A86" s="23"/>
      <c r="B86" s="23"/>
      <c r="C86" s="23"/>
      <c r="D86" s="23"/>
      <c r="E86" s="6"/>
      <c r="F86" s="10"/>
      <c r="G86" s="11"/>
      <c r="H86" s="12"/>
    </row>
    <row r="87" spans="1:8" x14ac:dyDescent="0.25">
      <c r="A87" s="23"/>
      <c r="B87" s="23"/>
      <c r="C87" s="23"/>
      <c r="D87" s="23"/>
      <c r="E87" s="6"/>
      <c r="F87" s="13"/>
      <c r="G87" s="14"/>
      <c r="H87" s="15"/>
    </row>
    <row r="88" spans="1:8" x14ac:dyDescent="0.25">
      <c r="A88" s="23"/>
      <c r="B88" s="23"/>
      <c r="C88" s="23"/>
      <c r="D88" s="23"/>
      <c r="E88" s="16"/>
      <c r="F88" s="17"/>
      <c r="G88" s="17"/>
      <c r="H88" s="17"/>
    </row>
    <row r="89" spans="1:8" ht="13" x14ac:dyDescent="0.25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5">
      <c r="A90" s="23"/>
      <c r="B90" s="23"/>
      <c r="C90" s="23"/>
      <c r="D90" s="23"/>
      <c r="E90" s="6"/>
      <c r="F90" s="7"/>
      <c r="G90" s="8"/>
      <c r="H90" s="9"/>
    </row>
    <row r="91" spans="1:8" x14ac:dyDescent="0.25">
      <c r="A91" s="23"/>
      <c r="B91" s="23"/>
      <c r="C91" s="23"/>
      <c r="D91" s="23"/>
      <c r="E91" s="6"/>
      <c r="F91" s="10"/>
      <c r="G91" s="11"/>
      <c r="H91" s="12"/>
    </row>
    <row r="92" spans="1:8" x14ac:dyDescent="0.25">
      <c r="A92" s="23"/>
      <c r="B92" s="23"/>
      <c r="C92" s="23"/>
      <c r="D92" s="23"/>
      <c r="E92" s="6"/>
      <c r="F92" s="10"/>
      <c r="G92" s="11"/>
      <c r="H92" s="12"/>
    </row>
    <row r="93" spans="1:8" x14ac:dyDescent="0.25">
      <c r="A93" s="23"/>
      <c r="B93" s="23"/>
      <c r="C93" s="23"/>
      <c r="D93" s="23"/>
      <c r="E93" s="6"/>
      <c r="F93" s="13"/>
      <c r="G93" s="14"/>
      <c r="H93" s="15"/>
    </row>
    <row r="94" spans="1:8" x14ac:dyDescent="0.25">
      <c r="A94" s="23"/>
      <c r="B94" s="23"/>
      <c r="C94" s="23"/>
      <c r="D94" s="23"/>
      <c r="E94" s="16"/>
      <c r="F94" s="17"/>
      <c r="G94" s="17"/>
      <c r="H94" s="17"/>
    </row>
    <row r="95" spans="1:8" ht="13" x14ac:dyDescent="0.25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5">
      <c r="A96" s="23"/>
      <c r="B96" s="23"/>
      <c r="C96" s="23"/>
      <c r="D96" s="23"/>
      <c r="E96" s="6"/>
      <c r="F96" s="7"/>
      <c r="G96" s="8"/>
      <c r="H96" s="9"/>
    </row>
    <row r="97" spans="1:8" x14ac:dyDescent="0.25">
      <c r="A97" s="23"/>
      <c r="B97" s="23"/>
      <c r="C97" s="23"/>
      <c r="D97" s="23"/>
      <c r="E97" s="6"/>
      <c r="F97" s="10"/>
      <c r="G97" s="11"/>
      <c r="H97" s="12"/>
    </row>
    <row r="98" spans="1:8" x14ac:dyDescent="0.25">
      <c r="A98" s="23"/>
      <c r="B98" s="23"/>
      <c r="C98" s="23"/>
      <c r="D98" s="23"/>
      <c r="E98" s="6"/>
      <c r="F98" s="10"/>
      <c r="G98" s="11"/>
      <c r="H98" s="12"/>
    </row>
    <row r="99" spans="1:8" x14ac:dyDescent="0.25">
      <c r="A99" s="23"/>
      <c r="B99" s="23"/>
      <c r="C99" s="23"/>
      <c r="D99" s="23"/>
      <c r="E99" s="6"/>
      <c r="F99" s="13"/>
      <c r="G99" s="14"/>
      <c r="H99" s="15"/>
    </row>
    <row r="100" spans="1:8" x14ac:dyDescent="0.25">
      <c r="A100" s="23"/>
      <c r="B100" s="23"/>
      <c r="C100" s="23"/>
      <c r="D100" s="23"/>
      <c r="E100" s="16"/>
      <c r="F100" s="17"/>
      <c r="G100" s="17"/>
      <c r="H100" s="17"/>
    </row>
    <row r="101" spans="1:8" ht="13" x14ac:dyDescent="0.25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5">
      <c r="E102" s="6"/>
      <c r="F102" s="7"/>
      <c r="G102" s="8"/>
      <c r="H102" s="9"/>
    </row>
    <row r="103" spans="1:8" x14ac:dyDescent="0.25">
      <c r="E103" s="6"/>
      <c r="F103" s="10"/>
      <c r="G103" s="11"/>
      <c r="H103" s="12"/>
    </row>
    <row r="104" spans="1:8" x14ac:dyDescent="0.25">
      <c r="E104" s="6"/>
      <c r="F104" s="10"/>
      <c r="G104" s="11"/>
      <c r="H104" s="12"/>
    </row>
    <row r="105" spans="1:8" x14ac:dyDescent="0.25">
      <c r="E105" s="6"/>
      <c r="F105" s="13"/>
      <c r="G105" s="14"/>
      <c r="H105" s="15"/>
    </row>
    <row r="106" spans="1:8" x14ac:dyDescent="0.25">
      <c r="E106" s="16"/>
      <c r="F106" s="17"/>
      <c r="G106" s="17"/>
      <c r="H106" s="17"/>
    </row>
    <row r="107" spans="1:8" ht="13" x14ac:dyDescent="0.25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5">
      <c r="E108" s="6"/>
      <c r="F108" s="7"/>
      <c r="G108" s="8"/>
      <c r="H108" s="9"/>
    </row>
    <row r="109" spans="1:8" x14ac:dyDescent="0.25">
      <c r="E109" s="6"/>
      <c r="F109" s="10"/>
      <c r="G109" s="11"/>
      <c r="H109" s="12"/>
    </row>
    <row r="110" spans="1:8" x14ac:dyDescent="0.25">
      <c r="E110" s="6"/>
      <c r="F110" s="10"/>
      <c r="G110" s="11"/>
      <c r="H110" s="12"/>
    </row>
    <row r="111" spans="1:8" x14ac:dyDescent="0.25">
      <c r="E111" s="6"/>
      <c r="F111" s="13"/>
      <c r="G111" s="14"/>
      <c r="H111" s="15"/>
    </row>
    <row r="112" spans="1:8" x14ac:dyDescent="0.25">
      <c r="E112" s="16"/>
      <c r="F112" s="17"/>
      <c r="G112" s="17"/>
      <c r="H112" s="17"/>
    </row>
    <row r="113" spans="5:8" ht="13" x14ac:dyDescent="0.25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5">
      <c r="E114" s="6"/>
      <c r="F114" s="7"/>
      <c r="G114" s="8"/>
      <c r="H114" s="9"/>
    </row>
    <row r="115" spans="5:8" x14ac:dyDescent="0.25">
      <c r="E115" s="6"/>
      <c r="F115" s="10"/>
      <c r="G115" s="11"/>
      <c r="H115" s="12"/>
    </row>
    <row r="116" spans="5:8" x14ac:dyDescent="0.25">
      <c r="E116" s="6"/>
      <c r="F116" s="10"/>
      <c r="G116" s="11"/>
      <c r="H116" s="12"/>
    </row>
    <row r="117" spans="5:8" x14ac:dyDescent="0.25">
      <c r="E117" s="6"/>
      <c r="F117" s="13"/>
      <c r="G117" s="14"/>
      <c r="H117" s="15"/>
    </row>
    <row r="118" spans="5:8" ht="13" x14ac:dyDescent="0.25">
      <c r="E118" s="18" t="s">
        <v>84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Summary</vt:lpstr>
      <vt:lpstr>BUF</vt:lpstr>
      <vt:lpstr>DC10</vt:lpstr>
      <vt:lpstr>DC12</vt:lpstr>
      <vt:lpstr>DC13</vt:lpstr>
      <vt:lpstr>DC14</vt:lpstr>
      <vt:lpstr>DC15</vt:lpstr>
      <vt:lpstr>DC44</vt:lpstr>
      <vt:lpstr>EC101</vt:lpstr>
      <vt:lpstr>EC102</vt:lpstr>
      <vt:lpstr>EC104</vt:lpstr>
      <vt:lpstr>EC105</vt:lpstr>
      <vt:lpstr>EC106</vt:lpstr>
      <vt:lpstr>EC108</vt:lpstr>
      <vt:lpstr>EC109</vt:lpstr>
      <vt:lpstr>EC121</vt:lpstr>
      <vt:lpstr>EC122</vt:lpstr>
      <vt:lpstr>EC123</vt:lpstr>
      <vt:lpstr>EC124</vt:lpstr>
      <vt:lpstr>EC126</vt:lpstr>
      <vt:lpstr>EC129</vt:lpstr>
      <vt:lpstr>EC131</vt:lpstr>
      <vt:lpstr>EC135</vt:lpstr>
      <vt:lpstr>EC136</vt:lpstr>
      <vt:lpstr>EC137</vt:lpstr>
      <vt:lpstr>EC138</vt:lpstr>
      <vt:lpstr>EC139</vt:lpstr>
      <vt:lpstr>EC141</vt:lpstr>
      <vt:lpstr>EC142</vt:lpstr>
      <vt:lpstr>EC145</vt:lpstr>
      <vt:lpstr>EC153</vt:lpstr>
      <vt:lpstr>EC154</vt:lpstr>
      <vt:lpstr>EC155</vt:lpstr>
      <vt:lpstr>EC156</vt:lpstr>
      <vt:lpstr>EC157</vt:lpstr>
      <vt:lpstr>EC441</vt:lpstr>
      <vt:lpstr>EC442</vt:lpstr>
      <vt:lpstr>EC443</vt:lpstr>
      <vt:lpstr>EC444</vt:lpstr>
      <vt:lpstr>NMA</vt:lpstr>
      <vt:lpstr>BUF!Print_Area</vt:lpstr>
      <vt:lpstr>'DC10'!Print_Area</vt:lpstr>
      <vt:lpstr>'DC12'!Print_Area</vt:lpstr>
      <vt:lpstr>'DC13'!Print_Area</vt:lpstr>
      <vt:lpstr>'DC14'!Print_Area</vt:lpstr>
      <vt:lpstr>'DC15'!Print_Area</vt:lpstr>
      <vt:lpstr>'DC44'!Print_Area</vt:lpstr>
      <vt:lpstr>'EC101'!Print_Area</vt:lpstr>
      <vt:lpstr>'EC102'!Print_Area</vt:lpstr>
      <vt:lpstr>'EC104'!Print_Area</vt:lpstr>
      <vt:lpstr>'EC105'!Print_Area</vt:lpstr>
      <vt:lpstr>'EC106'!Print_Area</vt:lpstr>
      <vt:lpstr>'EC108'!Print_Area</vt:lpstr>
      <vt:lpstr>'EC109'!Print_Area</vt:lpstr>
      <vt:lpstr>'EC121'!Print_Area</vt:lpstr>
      <vt:lpstr>'EC122'!Print_Area</vt:lpstr>
      <vt:lpstr>'EC123'!Print_Area</vt:lpstr>
      <vt:lpstr>'EC124'!Print_Area</vt:lpstr>
      <vt:lpstr>'EC126'!Print_Area</vt:lpstr>
      <vt:lpstr>'EC129'!Print_Area</vt:lpstr>
      <vt:lpstr>'EC131'!Print_Area</vt:lpstr>
      <vt:lpstr>'EC135'!Print_Area</vt:lpstr>
      <vt:lpstr>'EC136'!Print_Area</vt:lpstr>
      <vt:lpstr>'EC137'!Print_Area</vt:lpstr>
      <vt:lpstr>'EC138'!Print_Area</vt:lpstr>
      <vt:lpstr>'EC139'!Print_Area</vt:lpstr>
      <vt:lpstr>'EC141'!Print_Area</vt:lpstr>
      <vt:lpstr>'EC142'!Print_Area</vt:lpstr>
      <vt:lpstr>'EC145'!Print_Area</vt:lpstr>
      <vt:lpstr>'EC153'!Print_Area</vt:lpstr>
      <vt:lpstr>'EC154'!Print_Area</vt:lpstr>
      <vt:lpstr>'EC155'!Print_Area</vt:lpstr>
      <vt:lpstr>'EC156'!Print_Area</vt:lpstr>
      <vt:lpstr>'EC157'!Print_Area</vt:lpstr>
      <vt:lpstr>'EC441'!Print_Area</vt:lpstr>
      <vt:lpstr>'EC442'!Print_Area</vt:lpstr>
      <vt:lpstr>'EC443'!Print_Area</vt:lpstr>
      <vt:lpstr>'EC444'!Print_Area</vt:lpstr>
      <vt:lpstr>NMA!Print_Area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Sephiri Tlhomeli</dc:creator>
  <cp:lastModifiedBy>Unathi Lekonyana</cp:lastModifiedBy>
  <dcterms:created xsi:type="dcterms:W3CDTF">2022-04-12T09:03:48Z</dcterms:created>
  <dcterms:modified xsi:type="dcterms:W3CDTF">2022-06-07T08:32:49Z</dcterms:modified>
</cp:coreProperties>
</file>